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1512\OneDrive\DEPA-1\SEBI Bulletin\"/>
    </mc:Choice>
  </mc:AlternateContent>
  <bookViews>
    <workbookView xWindow="0" yWindow="0" windowWidth="19200" windowHeight="7050"/>
  </bookViews>
  <sheets>
    <sheet name="Data Summary" sheetId="1" r:id="rId1"/>
    <sheet name="1" sheetId="2" r:id="rId2"/>
    <sheet name="2" sheetId="3" r:id="rId3"/>
    <sheet name="3" sheetId="4" r:id="rId4"/>
    <sheet name="4" sheetId="5" r:id="rId5"/>
    <sheet name="5" sheetId="6" r:id="rId6"/>
    <sheet name="6" sheetId="7" r:id="rId7"/>
    <sheet name="7" sheetId="8" r:id="rId8"/>
    <sheet name="8" sheetId="9" r:id="rId9"/>
    <sheet name="9" sheetId="10" r:id="rId10"/>
    <sheet name="10" sheetId="11" r:id="rId11"/>
    <sheet name="11" sheetId="12" r:id="rId12"/>
    <sheet name="12" sheetId="13" r:id="rId13"/>
    <sheet name="13" sheetId="14" r:id="rId14"/>
    <sheet name="14" sheetId="15" r:id="rId15"/>
    <sheet name="15" sheetId="16" r:id="rId16"/>
    <sheet name="16" sheetId="17" r:id="rId17"/>
    <sheet name="17" sheetId="18" r:id="rId18"/>
    <sheet name="18" sheetId="19" r:id="rId19"/>
    <sheet name="19" sheetId="20" r:id="rId20"/>
    <sheet name="20" sheetId="21" r:id="rId21"/>
    <sheet name="21" sheetId="22" r:id="rId22"/>
    <sheet name="22" sheetId="23" r:id="rId23"/>
    <sheet name="23" sheetId="24" r:id="rId24"/>
    <sheet name="24" sheetId="25" r:id="rId25"/>
    <sheet name="25" sheetId="26" r:id="rId26"/>
    <sheet name="26" sheetId="27" r:id="rId27"/>
    <sheet name="27" sheetId="28" r:id="rId28"/>
    <sheet name="28" sheetId="29" r:id="rId29"/>
    <sheet name="29" sheetId="30" r:id="rId30"/>
    <sheet name="30" sheetId="31" r:id="rId31"/>
    <sheet name="31" sheetId="32" r:id="rId32"/>
    <sheet name="32" sheetId="33" r:id="rId33"/>
    <sheet name="33" sheetId="34" r:id="rId34"/>
    <sheet name="34" sheetId="35" r:id="rId35"/>
    <sheet name="35" sheetId="36" r:id="rId36"/>
    <sheet name="36" sheetId="37" r:id="rId37"/>
    <sheet name="37" sheetId="38" r:id="rId38"/>
    <sheet name="38" sheetId="39" r:id="rId39"/>
    <sheet name="39" sheetId="40" r:id="rId40"/>
    <sheet name="40" sheetId="41" r:id="rId41"/>
    <sheet name="41" sheetId="42" r:id="rId42"/>
    <sheet name="42" sheetId="43" r:id="rId43"/>
    <sheet name="43" sheetId="44" r:id="rId44"/>
    <sheet name="44" sheetId="45" r:id="rId45"/>
    <sheet name="45" sheetId="46" r:id="rId46"/>
    <sheet name="46" sheetId="47" r:id="rId47"/>
    <sheet name="47" sheetId="48" r:id="rId48"/>
    <sheet name="48" sheetId="49" r:id="rId49"/>
    <sheet name="49" sheetId="50" r:id="rId50"/>
    <sheet name="50" sheetId="51" r:id="rId51"/>
    <sheet name="51" sheetId="52" r:id="rId52"/>
    <sheet name="52" sheetId="53" r:id="rId53"/>
    <sheet name="53" sheetId="54" r:id="rId54"/>
    <sheet name="54" sheetId="55" r:id="rId55"/>
    <sheet name="55" sheetId="56" r:id="rId56"/>
    <sheet name="56" sheetId="97" r:id="rId57"/>
    <sheet name="57" sheetId="57" r:id="rId58"/>
    <sheet name="58" sheetId="58" r:id="rId59"/>
    <sheet name="59" sheetId="59" r:id="rId60"/>
    <sheet name="60" sheetId="60" r:id="rId61"/>
    <sheet name="61" sheetId="63" r:id="rId62"/>
    <sheet name="62" sheetId="64" r:id="rId63"/>
    <sheet name="63" sheetId="65" r:id="rId64"/>
    <sheet name="64" sheetId="120" r:id="rId65"/>
    <sheet name="65" sheetId="121" r:id="rId66"/>
    <sheet name="66" sheetId="122" r:id="rId67"/>
    <sheet name="67" sheetId="123" r:id="rId68"/>
    <sheet name="68" sheetId="124" r:id="rId69"/>
    <sheet name="69" sheetId="125" r:id="rId70"/>
    <sheet name="70" sheetId="126" r:id="rId71"/>
    <sheet name="71" sheetId="127" r:id="rId72"/>
    <sheet name="72" sheetId="128" r:id="rId73"/>
    <sheet name="73" sheetId="129" r:id="rId74"/>
    <sheet name="74" sheetId="130" r:id="rId75"/>
    <sheet name="75" sheetId="96" r:id="rId76"/>
  </sheets>
  <definedNames>
    <definedName name="_xlnm._FilterDatabase" localSheetId="73" hidden="1">'73'!$A$1:$P$39</definedName>
    <definedName name="_xlnm.Print_Area" localSheetId="64">'64'!$A$1:$L$20</definedName>
    <definedName name="_xlnm.Print_Area" localSheetId="65">'65'!$A$1:$M$19</definedName>
    <definedName name="_xlnm.Print_Area" localSheetId="66">'66'!$A$1:$U$40</definedName>
    <definedName name="_xlnm.Print_Area" localSheetId="67">'67'!$A$1:$T$22</definedName>
    <definedName name="_xlnm.Print_Area" localSheetId="68">'68'!$A$1:$L$21</definedName>
    <definedName name="_xlnm.Print_Area" localSheetId="69">'69'!$A$1:$N$40</definedName>
    <definedName name="_xlnm.Print_Area" localSheetId="70">'70'!$A$1:$L$42</definedName>
    <definedName name="_xlnm.Print_Area" localSheetId="71">'71'!$A$1:$H$77</definedName>
    <definedName name="_xlnm.Print_Area" localSheetId="72">'72'!$A$1:$O$50</definedName>
    <definedName name="_xlnm.Print_Area" localSheetId="73">'73'!$A$1:$N$39</definedName>
    <definedName name="_xlnm.Print_Area" localSheetId="74">'74'!$A$1:$O$35</definedName>
    <definedName name="_xlnm.Print_Titles" localSheetId="71">'71'!$1:$2</definedName>
  </definedNames>
  <calcPr calcId="152511"/>
</workbook>
</file>

<file path=xl/calcChain.xml><?xml version="1.0" encoding="utf-8"?>
<calcChain xmlns="http://schemas.openxmlformats.org/spreadsheetml/2006/main">
  <c r="C5" i="50" l="1"/>
  <c r="D5" i="50"/>
  <c r="E5" i="50"/>
  <c r="F5" i="50"/>
  <c r="G5" i="50"/>
  <c r="H5" i="50"/>
  <c r="I5" i="50"/>
  <c r="J5" i="50"/>
  <c r="K5" i="50"/>
  <c r="B5" i="50"/>
  <c r="E5" i="14" l="1"/>
  <c r="D5" i="14"/>
  <c r="M22" i="19"/>
  <c r="I5" i="14" l="1"/>
  <c r="H5" i="14"/>
  <c r="G5" i="14"/>
  <c r="F5" i="14"/>
  <c r="C5" i="14"/>
  <c r="B5" i="14"/>
  <c r="C71" i="6"/>
  <c r="B71" i="6"/>
  <c r="Q71" i="6"/>
  <c r="P71" i="6"/>
  <c r="C82" i="6"/>
  <c r="B82" i="6"/>
  <c r="F17" i="96" l="1"/>
  <c r="F4" i="54" l="1"/>
  <c r="C4" i="54"/>
  <c r="D4" i="54"/>
  <c r="E4" i="54"/>
  <c r="B4" i="54"/>
  <c r="F15" i="54"/>
  <c r="C5" i="59" l="1"/>
  <c r="D5" i="59"/>
  <c r="E5" i="59"/>
  <c r="F5" i="59"/>
  <c r="G5" i="59"/>
  <c r="H5" i="59"/>
  <c r="I5" i="59"/>
  <c r="J5" i="59"/>
  <c r="B5" i="59"/>
  <c r="I16" i="59"/>
  <c r="J16" i="59"/>
  <c r="H16" i="59"/>
  <c r="C5" i="57"/>
  <c r="D5" i="57"/>
  <c r="E5" i="57"/>
  <c r="F5" i="57"/>
  <c r="G5" i="57"/>
  <c r="H5" i="57"/>
  <c r="I5" i="57"/>
  <c r="J5" i="57"/>
  <c r="B5" i="57"/>
  <c r="E5" i="53" l="1"/>
  <c r="D5" i="53"/>
  <c r="J15" i="43" l="1"/>
  <c r="C5" i="13" l="1"/>
  <c r="D5" i="13"/>
  <c r="E5" i="13"/>
  <c r="F5" i="13"/>
  <c r="G5" i="13"/>
  <c r="H5" i="13"/>
  <c r="I5" i="13"/>
  <c r="B5" i="13"/>
  <c r="C5" i="12"/>
  <c r="D5" i="12"/>
  <c r="E5" i="12"/>
  <c r="F5" i="12"/>
  <c r="G5" i="12"/>
  <c r="H5" i="12"/>
  <c r="I5" i="12"/>
  <c r="J5" i="12"/>
  <c r="K5" i="12"/>
  <c r="B5" i="12"/>
  <c r="I5" i="11"/>
  <c r="H5" i="11"/>
  <c r="C5" i="11"/>
  <c r="D5" i="11"/>
  <c r="E5" i="11"/>
  <c r="F5" i="11"/>
  <c r="G5" i="11"/>
  <c r="J5" i="11"/>
  <c r="K5" i="11"/>
  <c r="B23" i="11"/>
  <c r="B5" i="11"/>
  <c r="C5" i="10" l="1"/>
  <c r="D5" i="10"/>
  <c r="E5" i="10"/>
  <c r="F5" i="10"/>
  <c r="G5" i="10"/>
  <c r="H5" i="10"/>
  <c r="I5" i="10"/>
  <c r="J5" i="10"/>
  <c r="K5" i="10"/>
  <c r="L5" i="10"/>
  <c r="M5" i="10"/>
  <c r="N5" i="10"/>
  <c r="O5" i="10"/>
  <c r="B5" i="10"/>
  <c r="C16" i="10"/>
  <c r="B16" i="10"/>
  <c r="C6" i="9"/>
  <c r="D6" i="9"/>
  <c r="E6" i="9"/>
  <c r="F6" i="9"/>
  <c r="G6" i="9"/>
  <c r="H6" i="9"/>
  <c r="I6" i="9"/>
  <c r="J6" i="9"/>
  <c r="K6" i="9"/>
  <c r="L6" i="9"/>
  <c r="M6" i="9"/>
  <c r="N6" i="9"/>
  <c r="O6" i="9"/>
  <c r="P6" i="9"/>
  <c r="Q6" i="9"/>
  <c r="R6" i="9"/>
  <c r="S6" i="9"/>
  <c r="B6" i="9"/>
  <c r="H17" i="7"/>
  <c r="I17" i="7"/>
  <c r="D71" i="6"/>
  <c r="E71" i="6"/>
  <c r="F71" i="6"/>
  <c r="G71" i="6"/>
  <c r="H71" i="6"/>
  <c r="I71" i="6"/>
  <c r="J71" i="6"/>
  <c r="K71" i="6"/>
  <c r="L71" i="6"/>
  <c r="M71" i="6"/>
  <c r="N71" i="6"/>
  <c r="O71" i="6"/>
  <c r="C57" i="6"/>
  <c r="B57" i="6"/>
  <c r="C56" i="6"/>
  <c r="B56" i="6"/>
  <c r="C48" i="6"/>
  <c r="B48" i="6"/>
  <c r="C7" i="5" l="1"/>
  <c r="D7" i="5"/>
  <c r="E7" i="5"/>
  <c r="F7" i="5"/>
  <c r="G7" i="5"/>
  <c r="H7" i="5"/>
  <c r="I7" i="5"/>
  <c r="B7" i="5"/>
  <c r="H7" i="7" l="1"/>
  <c r="I7" i="7"/>
  <c r="H8" i="7"/>
  <c r="I8" i="7"/>
  <c r="H9" i="7"/>
  <c r="I9" i="7"/>
  <c r="H10" i="7"/>
  <c r="I10" i="7"/>
  <c r="H11" i="7"/>
  <c r="I11" i="7"/>
  <c r="H12" i="7"/>
  <c r="I12" i="7"/>
  <c r="H13" i="7"/>
  <c r="I13" i="7"/>
  <c r="H14" i="7"/>
  <c r="I14" i="7"/>
  <c r="H15" i="7"/>
  <c r="I15" i="7"/>
  <c r="H16" i="7"/>
  <c r="I16" i="7"/>
  <c r="I5" i="7"/>
  <c r="H5" i="7"/>
  <c r="J15" i="59" l="1"/>
  <c r="I15" i="59"/>
  <c r="H15" i="59"/>
  <c r="D21" i="48" l="1"/>
  <c r="E17" i="96" l="1"/>
  <c r="D17" i="96"/>
  <c r="C17" i="96"/>
  <c r="B72" i="6" l="1"/>
  <c r="B73" i="6"/>
  <c r="B74" i="6"/>
  <c r="B75" i="6"/>
  <c r="B76" i="6"/>
  <c r="B77" i="6"/>
  <c r="B78" i="6"/>
  <c r="B79" i="6"/>
  <c r="B80" i="6"/>
  <c r="B81" i="6"/>
  <c r="C72" i="6"/>
  <c r="C73" i="6"/>
  <c r="C74" i="6"/>
  <c r="C75" i="6"/>
  <c r="C76" i="6"/>
  <c r="C77" i="6"/>
  <c r="C78" i="6"/>
  <c r="C79" i="6"/>
  <c r="C80" i="6"/>
  <c r="C81" i="6"/>
  <c r="C38" i="96" l="1"/>
  <c r="D38" i="96"/>
  <c r="B14" i="97"/>
  <c r="C14" i="97"/>
  <c r="D14" i="97"/>
  <c r="E14" i="97"/>
  <c r="E11" i="55"/>
  <c r="F11" i="55"/>
  <c r="J3" i="33"/>
  <c r="L3" i="33"/>
  <c r="N3" i="33"/>
  <c r="L5" i="15"/>
  <c r="B4" i="10"/>
  <c r="C4" i="10"/>
  <c r="B27" i="8"/>
  <c r="C27" i="8"/>
  <c r="B70" i="6"/>
  <c r="C70" i="6"/>
</calcChain>
</file>

<file path=xl/sharedStrings.xml><?xml version="1.0" encoding="utf-8"?>
<sst xmlns="http://schemas.openxmlformats.org/spreadsheetml/2006/main" count="3110" uniqueCount="1284">
  <si>
    <t>Table 1: SEBI Registered Market Intermediaries/Institutions</t>
  </si>
  <si>
    <t>Table 2: Company-Wise Capital Raised through Public and Rights Issues (Equity)</t>
  </si>
  <si>
    <t>Table 10: Capital Raised by Listed Companies from the Primary Market through QIPs</t>
  </si>
  <si>
    <t>Table 11: Preferential Allotments Listed at BSE and NSE</t>
  </si>
  <si>
    <t>Table 12: Private Placement of Corporate Debt Reported to BSE and NSE</t>
  </si>
  <si>
    <t>Table 13: Trading in the Corporate Debt Market</t>
  </si>
  <si>
    <t>Table 17: Trends in Cash Segment of BSE</t>
  </si>
  <si>
    <t>Table 18: Trends in Cash Segment of NSE</t>
  </si>
  <si>
    <t>Table 19: Trends in Cash Segment of MSEI</t>
  </si>
  <si>
    <t>Table 20: City-wise Distribution of Turnover on Cash Segments</t>
  </si>
  <si>
    <t>Table 21: Category-wise Share of Turnover in Cash Segment of BSE</t>
  </si>
  <si>
    <t>Table 22: Category-wise Share of Turnover in Cash Segment of NSE</t>
  </si>
  <si>
    <t>Table 23: Category-wise Share of Turnover in Cash Segment of MSEI</t>
  </si>
  <si>
    <t>Table 27: Advances/Declines in Cash Segment</t>
  </si>
  <si>
    <t>Table 28: Trading Frequency in Cash Segment</t>
  </si>
  <si>
    <t>Table 29: Daily Volatility of Major Indices  (percent)</t>
  </si>
  <si>
    <t>Table 30: Percentage Share of Top ‘N’ Securities/Members in Turnover of Cash Segment  (percent)</t>
  </si>
  <si>
    <t>Table 31: Settlement Statistics for Cash Segment of BSE</t>
  </si>
  <si>
    <t xml:space="preserve">Table 32: Settlement Statistics for Cash Segment of NSE </t>
  </si>
  <si>
    <t xml:space="preserve">Table 33: Settlement Statistics for Cash Segment of MSEI </t>
  </si>
  <si>
    <t xml:space="preserve">Table 34: Trends in Equity Derivatives Segment at BSE (Turnover in Notional Value) </t>
  </si>
  <si>
    <t>Table 37: Category-wise Share of Turnover &amp; Open Interest in Equity Derivative Segment of BSE</t>
  </si>
  <si>
    <t>Table 38: Category-wise Share of Turnover &amp; Open Interest in Equity Derivative Segment of NSE</t>
  </si>
  <si>
    <t>Table 39: Instrument-wise Turnover in Index Derivatives at BSE</t>
  </si>
  <si>
    <t>Table 40: Instrument-wise Turnover in Index Derivatives at NSE</t>
  </si>
  <si>
    <t>Table 41: Trends in Currency Derivatives Segment at BSE</t>
  </si>
  <si>
    <t>Table 42: Trends in Currency Derivatives Segment at NSE</t>
  </si>
  <si>
    <t>Table 43: Trends in Currency Derivatives Segment at MSEI</t>
  </si>
  <si>
    <t>Table 45: Instrument-wise Turnover in Currency Derivative Segment of BSE</t>
  </si>
  <si>
    <t>Table 46: Instrument-wise Turnover in Currency Derivatives of NSE</t>
  </si>
  <si>
    <t>Table 47: Instrument-wise Turnover in Currency Derivative Segment of MSEI</t>
  </si>
  <si>
    <t>Table 51: Trading Statistics of Interest Rate Futures at BSE, NSE and MSEI</t>
  </si>
  <si>
    <t>Table 53: Trends in Foreign Portfolio Investment</t>
  </si>
  <si>
    <t>Table 55: Assets under the Custody of Custodians</t>
  </si>
  <si>
    <t xml:space="preserve">Market Intermediaries </t>
  </si>
  <si>
    <t>Stock Exchanges (Cash Segment)</t>
  </si>
  <si>
    <t>Stock Exchanges (Equity Derivatives Segment)</t>
  </si>
  <si>
    <t>Stock Exchanges (Currency Derivatives Segment)</t>
  </si>
  <si>
    <t>Stock Exchanges (Commodity Derivatives Segment)</t>
  </si>
  <si>
    <t>Brokers (Cash Segment)</t>
  </si>
  <si>
    <t>Brokers (Equity Derivatives Segment)</t>
  </si>
  <si>
    <t>Brokers (Currency Derivatives Segment)</t>
  </si>
  <si>
    <t>Brokers (Debt Segment)</t>
  </si>
  <si>
    <t>Brokers (Commodity Derivatives Segment)</t>
  </si>
  <si>
    <t>Corporate  Brokers(Cash Segment)</t>
  </si>
  <si>
    <t>Foreign Portfolio Investors (FPIs)</t>
  </si>
  <si>
    <t>Custodians</t>
  </si>
  <si>
    <t>Depositories</t>
  </si>
  <si>
    <t>Depository Participants (NSDL)</t>
  </si>
  <si>
    <t>Depository Participants (CDSL)</t>
  </si>
  <si>
    <t>Merchant Bankers</t>
  </si>
  <si>
    <t>Bankers to an Issue</t>
  </si>
  <si>
    <t>Debenture Trustees</t>
  </si>
  <si>
    <t>Credit Rating Agencies</t>
  </si>
  <si>
    <t>KYC Registration Agencies (KRA)</t>
  </si>
  <si>
    <t>Registrars to an Issue &amp; Share Transfer Agents</t>
  </si>
  <si>
    <t>Venture Capital Funds</t>
  </si>
  <si>
    <t>Foreign Venture Capital Investors</t>
  </si>
  <si>
    <t>Alternative Investment Funds</t>
  </si>
  <si>
    <t>Portfolio Managers</t>
  </si>
  <si>
    <t>Mutual Funds</t>
  </si>
  <si>
    <t>Investment Advisors</t>
  </si>
  <si>
    <t>Research Analysts</t>
  </si>
  <si>
    <t>Infrastructure Investment Trusts (InVIT)</t>
  </si>
  <si>
    <t>Collective Investment Schemes</t>
  </si>
  <si>
    <t>Approved Intermediaries (Stock Lending Schemes)</t>
  </si>
  <si>
    <t>STP (Centralised Hub)</t>
  </si>
  <si>
    <t>STP Service Providers</t>
  </si>
  <si>
    <t>Notes:</t>
  </si>
  <si>
    <t>Source: SEBI, NSDL.</t>
  </si>
  <si>
    <t>Sl.No.</t>
  </si>
  <si>
    <t>Name of the Issuer/Company</t>
  </si>
  <si>
    <t>Date of Listing</t>
  </si>
  <si>
    <t>Type of Issue</t>
  </si>
  <si>
    <t>No. of Shares Issued</t>
  </si>
  <si>
    <t>Equity</t>
  </si>
  <si>
    <t>Source: SEBI.</t>
  </si>
  <si>
    <t>Sl.No</t>
  </si>
  <si>
    <t>Target Company</t>
  </si>
  <si>
    <t>Acquirer</t>
  </si>
  <si>
    <t>Offer Opening Date</t>
  </si>
  <si>
    <t>Offer Closing Date</t>
  </si>
  <si>
    <t>Offer Size</t>
  </si>
  <si>
    <t>No. of 
Shares</t>
  </si>
  <si>
    <t>Percent of Equity 
Capital</t>
  </si>
  <si>
    <t>Year / Month</t>
  </si>
  <si>
    <t>Open Offers</t>
  </si>
  <si>
    <t>Objectives</t>
  </si>
  <si>
    <t>Total</t>
  </si>
  <si>
    <t>Change in Control 
of Management</t>
  </si>
  <si>
    <t>Consolidation of
 Holdings</t>
  </si>
  <si>
    <t>Substantial 
Acquisition</t>
  </si>
  <si>
    <t>No. of Offers</t>
  </si>
  <si>
    <t>2020-21</t>
  </si>
  <si>
    <t>2021-22$</t>
  </si>
  <si>
    <t>Apr-21</t>
  </si>
  <si>
    <t>May-21</t>
  </si>
  <si>
    <t>Jun-21</t>
  </si>
  <si>
    <t>Jul-21</t>
  </si>
  <si>
    <t>Aug-21</t>
  </si>
  <si>
    <t>Sep-21</t>
  </si>
  <si>
    <t>Public</t>
  </si>
  <si>
    <t>Rights</t>
  </si>
  <si>
    <t>Listed</t>
  </si>
  <si>
    <t>IPOs</t>
  </si>
  <si>
    <t>Equities</t>
  </si>
  <si>
    <t>Debt</t>
  </si>
  <si>
    <t>At Par</t>
  </si>
  <si>
    <t>At Premium</t>
  </si>
  <si>
    <t>No. of issues</t>
  </si>
  <si>
    <t>Year/ Month</t>
  </si>
  <si>
    <t>Source: SEBI</t>
  </si>
  <si>
    <t>Industry</t>
  </si>
  <si>
    <t>0.0</t>
  </si>
  <si>
    <t>Sector-wise</t>
  </si>
  <si>
    <t>Region-wise</t>
  </si>
  <si>
    <t>Private</t>
  </si>
  <si>
    <t>Northern</t>
  </si>
  <si>
    <t>Eastern</t>
  </si>
  <si>
    <t>Western</t>
  </si>
  <si>
    <t>Southern</t>
  </si>
  <si>
    <t>Central</t>
  </si>
  <si>
    <t>Foreign</t>
  </si>
  <si>
    <t>&lt; 5 crore</t>
  </si>
  <si>
    <t>≥ 5crore - &lt; 10crore</t>
  </si>
  <si>
    <t xml:space="preserve">  ≥ 10 crore - &lt; 50 crore</t>
  </si>
  <si>
    <t xml:space="preserve">  ≥ 50 crore - &lt; 100 crore</t>
  </si>
  <si>
    <t>Only BSE</t>
  </si>
  <si>
    <t>Only NSE</t>
  </si>
  <si>
    <t>Only MSEI</t>
  </si>
  <si>
    <t>Both NSE and BSE</t>
  </si>
  <si>
    <t>Source: BSE, NSE and MSEI.</t>
  </si>
  <si>
    <t>Year/Month</t>
  </si>
  <si>
    <t>Source: BSE and NSE</t>
  </si>
  <si>
    <t>BSE</t>
  </si>
  <si>
    <t>NSE</t>
  </si>
  <si>
    <t>MSEI</t>
  </si>
  <si>
    <t>No. of Trades</t>
  </si>
  <si>
    <t>Table 14: Ratings Assigned for Long-term Corporate Debt Securities (Maturity ≥ 1 year)</t>
  </si>
  <si>
    <t>Grade</t>
  </si>
  <si>
    <t>Investment Grade</t>
  </si>
  <si>
    <t>Non-Investment Grade</t>
  </si>
  <si>
    <t>Highest Safety (AAA)</t>
  </si>
  <si>
    <t>High Safety (AA)</t>
  </si>
  <si>
    <t>Adequate Safety (A)</t>
  </si>
  <si>
    <t>Moderate Safety (BBB)</t>
  </si>
  <si>
    <t>Period</t>
  </si>
  <si>
    <t>Source: Credit Rating Agencies.</t>
  </si>
  <si>
    <t>Table 15: Review of Accepted Ratings of Corporate Debt Securities (Maturity ≥ 1 year)</t>
  </si>
  <si>
    <t>Upgraded</t>
  </si>
  <si>
    <t>Downgraded</t>
  </si>
  <si>
    <t>Reaffirmed</t>
  </si>
  <si>
    <t>Rating Watch</t>
  </si>
  <si>
    <t>Withdrawn/ Suspended</t>
  </si>
  <si>
    <t>Stock Exchanges</t>
  </si>
  <si>
    <t xml:space="preserve">Table 17: Trends in Cash Segment of BSE </t>
  </si>
  <si>
    <t xml:space="preserve">No. of Companies Listed </t>
  </si>
  <si>
    <t>No. of Trading Days</t>
  </si>
  <si>
    <t>No. of Trades (Lakh)</t>
  </si>
  <si>
    <t>Traded Quantity (Lakh)</t>
  </si>
  <si>
    <t>Demat Securities Traded (Lakh)</t>
  </si>
  <si>
    <t xml:space="preserve">S&amp;P BSE Sensex </t>
  </si>
  <si>
    <t>High</t>
  </si>
  <si>
    <t>Low</t>
  </si>
  <si>
    <t>Close</t>
  </si>
  <si>
    <t>Source: BSE .</t>
  </si>
  <si>
    <t xml:space="preserve">Table 18: Trends in Cash Segment of NSE </t>
  </si>
  <si>
    <t xml:space="preserve">Nifty 50 Index </t>
  </si>
  <si>
    <t>Turnover Data compiled for all markets except auction market</t>
  </si>
  <si>
    <t>Source: NSE</t>
  </si>
  <si>
    <t>No. of Companies Permitted #</t>
  </si>
  <si>
    <t>No. of Companies Traded</t>
  </si>
  <si>
    <t>Turnover (₹ crore)</t>
  </si>
  <si>
    <t>Average Daily Turnover (₹ crore)</t>
  </si>
  <si>
    <t>Demat Turnover (₹ crore)</t>
  </si>
  <si>
    <t xml:space="preserve">Market  Capitalisation (₹ crore) </t>
  </si>
  <si>
    <t xml:space="preserve">SX 50 Index </t>
  </si>
  <si>
    <t>Source: MSEI</t>
  </si>
  <si>
    <t>Table 20: City-wise Distribution of Turnover on Cash Segments of BSE and NSE</t>
  </si>
  <si>
    <t>(Percentage share in Turnover)</t>
  </si>
  <si>
    <t>S.No</t>
  </si>
  <si>
    <t>City</t>
  </si>
  <si>
    <t>Ahmedabad</t>
  </si>
  <si>
    <t>Bengaluru</t>
  </si>
  <si>
    <t>Vadodra</t>
  </si>
  <si>
    <t>Chennai</t>
  </si>
  <si>
    <t>Ernakulum</t>
  </si>
  <si>
    <t>Coimbatore</t>
  </si>
  <si>
    <t>New Delhi</t>
  </si>
  <si>
    <t>Guwahati</t>
  </si>
  <si>
    <t>Hyderabad</t>
  </si>
  <si>
    <t>Indore</t>
  </si>
  <si>
    <t>Jaipur</t>
  </si>
  <si>
    <t>Kanpur</t>
  </si>
  <si>
    <t>Kolkata</t>
  </si>
  <si>
    <t>Ludhiana</t>
  </si>
  <si>
    <t>Mangalore</t>
  </si>
  <si>
    <t>Mumbai</t>
  </si>
  <si>
    <t>Patna</t>
  </si>
  <si>
    <t>Pune</t>
  </si>
  <si>
    <t>Rajkot</t>
  </si>
  <si>
    <t>Others</t>
  </si>
  <si>
    <t>Percentage Share in Turnover</t>
  </si>
  <si>
    <t>Proprietary</t>
  </si>
  <si>
    <t>FPIs</t>
  </si>
  <si>
    <t>Banks</t>
  </si>
  <si>
    <t>Source: BSE.</t>
  </si>
  <si>
    <t>Year /Month</t>
  </si>
  <si>
    <t>Source: NSE.</t>
  </si>
  <si>
    <t>Source: MSEI.</t>
  </si>
  <si>
    <t>Name of Security</t>
  </si>
  <si>
    <t>Weightage (Percent)</t>
  </si>
  <si>
    <t>Beta</t>
  </si>
  <si>
    <t>R 2</t>
  </si>
  <si>
    <t>Daily
Volatility
(Percent)</t>
  </si>
  <si>
    <t>Monthly
Return
(Percent)</t>
  </si>
  <si>
    <t>Impact
Cost
(Percent)</t>
  </si>
  <si>
    <t>2. The coefficient of determination (R2) measures the strength of relationship between two variables the return on  a security versus that of the market.</t>
  </si>
  <si>
    <t>3. Volatility is the standard deviation of the daily returns for the trailing 12 months.</t>
  </si>
  <si>
    <t>4. Impact cost is calculated as the difference between actual buy price and ideal buy price, divided by ideal buy price, multiplied by 100. Hence ideal price is calculated as (best buy + best sell)/2.</t>
  </si>
  <si>
    <t>Sl. No</t>
  </si>
  <si>
    <t>Notes: 1. Beta &amp; R2 are calculated for the the trailing 12 months. Beta measures the  degree to which any portfolio of stocks is affected as compared to the effect on the market as a whole.</t>
  </si>
  <si>
    <t>3. Volatility is the standard deviation of the daily returns for the the trailing 12 months.</t>
  </si>
  <si>
    <t>S.No.</t>
  </si>
  <si>
    <t>Issued Capital     (₹ crore)</t>
  </si>
  <si>
    <t>Free Float Market Capitalisation (₹ crore)</t>
  </si>
  <si>
    <t xml:space="preserve">Weightage (Percent)   </t>
  </si>
  <si>
    <t>R2</t>
  </si>
  <si>
    <t>Daily Volatility (Percent)</t>
  </si>
  <si>
    <t>Monthly Return (Percent)</t>
  </si>
  <si>
    <t>Impact Cost (Percent) *</t>
  </si>
  <si>
    <t>1. Market Cap, Beta &amp; R2 as on the last day of the month</t>
  </si>
  <si>
    <t>2. Beta &amp; R2 are calculated for the trailing 12 months</t>
  </si>
  <si>
    <t>3. Volatility for the current month</t>
  </si>
  <si>
    <t>4. *Since there is no trading in the SX40 constituents, the Impact Cost for the given stocks is NIL.</t>
  </si>
  <si>
    <t>Table 27: Advances/Declines in Cash Segment of BSE, NSE and MSEI</t>
  </si>
  <si>
    <t>Advances</t>
  </si>
  <si>
    <t>Declines</t>
  </si>
  <si>
    <t>Advance/Decline Ratio</t>
  </si>
  <si>
    <t xml:space="preserve">Note: Advance/Decline is calculated based on the average price methodology.                                                                           </t>
  </si>
  <si>
    <t>Table 28: Trading Frequency in Cash Segment of BSE, NSE and MSEI</t>
  </si>
  <si>
    <t>Month</t>
  </si>
  <si>
    <t>No. of Companies Listed</t>
  </si>
  <si>
    <t>Percent of Traded to Listed</t>
  </si>
  <si>
    <t>BSE Sensex</t>
  </si>
  <si>
    <t>BSE 100</t>
  </si>
  <si>
    <t>BSE 500</t>
  </si>
  <si>
    <t>Nifty 50</t>
  </si>
  <si>
    <t>Nifty Next 50</t>
  </si>
  <si>
    <t>Nifty 500</t>
  </si>
  <si>
    <t>SX40</t>
  </si>
  <si>
    <t>Source: BSE, MSEI and NSE.</t>
  </si>
  <si>
    <t>Note: Volatility is calculated as the standard deviation of the natural log of daily returns in indices for the respective period.</t>
  </si>
  <si>
    <t>Top</t>
  </si>
  <si>
    <t>5</t>
  </si>
  <si>
    <t>10</t>
  </si>
  <si>
    <t>25</t>
  </si>
  <si>
    <t>50</t>
  </si>
  <si>
    <t>100</t>
  </si>
  <si>
    <t>Securities</t>
  </si>
  <si>
    <t>Members</t>
  </si>
  <si>
    <t>Notes: 1. Data for Top N scrips has been compiled for all markets except Auction market &amp; Retail Debt Market and includes series EQ, BE,BT, BL and IL.</t>
  </si>
  <si>
    <t>Year /  Month</t>
  </si>
  <si>
    <t>No. of Trades(Lakh)</t>
  </si>
  <si>
    <t>Traded Quantity   (Lakh)</t>
  </si>
  <si>
    <t>Delivered Quantity   (Lakh)</t>
  </si>
  <si>
    <t>Percent of Delivered Quantity to Traded Quantity</t>
  </si>
  <si>
    <t>Percent  of Delivered Value to Total Turnover</t>
  </si>
  <si>
    <t>Delivered Quantity in Demat Mode (Lakh)</t>
  </si>
  <si>
    <t>Percent of Demat Delivered Quantity to Total Delivered Quantity</t>
  </si>
  <si>
    <t>Percent of Demat Delivered Value to Total Delivered Value</t>
  </si>
  <si>
    <t>Short Delivery (Auctioned quantity) (Lakh)</t>
  </si>
  <si>
    <t>Percent of Short Delivery to Delivery Quantity</t>
  </si>
  <si>
    <t>Table 32: Settlement Statistics for Cash Segment of NSE</t>
  </si>
  <si>
    <t>Settlement Statistics for settlement type N, excluding CM Series IL &amp; BL</t>
  </si>
  <si>
    <t>Table 33: Settlement Statistics for Cash Segment of MSEI</t>
  </si>
  <si>
    <t>Month Sorting</t>
  </si>
  <si>
    <t>Delivered Value      (₹ crore)</t>
  </si>
  <si>
    <t>Delivered Value in Demat Mode     (₹ crore)</t>
  </si>
  <si>
    <t>Funds Pay-in (₹ crore)</t>
  </si>
  <si>
    <t>Securities Pay-in (₹ crore)</t>
  </si>
  <si>
    <t>Settlement Guarantee Fund(₹ crore)</t>
  </si>
  <si>
    <t>Year/     Month</t>
  </si>
  <si>
    <t>Index Futures</t>
  </si>
  <si>
    <t>Stock Futures</t>
  </si>
  <si>
    <t>Index Options</t>
  </si>
  <si>
    <t>Stock Options</t>
  </si>
  <si>
    <t>Open Interest at the end of Month</t>
  </si>
  <si>
    <t>Call</t>
  </si>
  <si>
    <t>Put</t>
  </si>
  <si>
    <t>No. of
Contracts</t>
  </si>
  <si>
    <t>Note: 1. Notional Turnover = (Strike Price + Premium) * Quantity.</t>
  </si>
  <si>
    <t xml:space="preserve">Table 35: Trends in Equity Derivatives Segment at NSE (Turnover in Notional Value) </t>
  </si>
  <si>
    <t>Index/Stock
Futures</t>
  </si>
  <si>
    <t>Index/Stock
Options</t>
  </si>
  <si>
    <t>Settlement
Gurantee
Fund</t>
  </si>
  <si>
    <t>MTM
Settlement</t>
  </si>
  <si>
    <t>Final
Settlement</t>
  </si>
  <si>
    <t>Premium
Settlement</t>
  </si>
  <si>
    <t>Exercise
Settlement</t>
  </si>
  <si>
    <t>Percentage Share in Open Interest</t>
  </si>
  <si>
    <t>Pro</t>
  </si>
  <si>
    <t>BSE 30 SENSEX</t>
  </si>
  <si>
    <t>BSE SENSEX 50</t>
  </si>
  <si>
    <t>BSE BANKEX</t>
  </si>
  <si>
    <t>BSE OIL &amp; GAS INDEX</t>
  </si>
  <si>
    <t>BSE TECK INDEX</t>
  </si>
  <si>
    <t>BSE100</t>
  </si>
  <si>
    <t>HANG SENG Index Futures</t>
  </si>
  <si>
    <t>MICEX Index Futures</t>
  </si>
  <si>
    <t>FTSE/JSE Top 40 Futures</t>
  </si>
  <si>
    <t>IBOVESPA Futures</t>
  </si>
  <si>
    <t>NIFTY</t>
  </si>
  <si>
    <t>NIFTYIT</t>
  </si>
  <si>
    <t>BANKNIFTY</t>
  </si>
  <si>
    <t>FINNIFTY</t>
  </si>
  <si>
    <t>Currency Futures</t>
  </si>
  <si>
    <t>Currency  Options</t>
  </si>
  <si>
    <t>Open Interest at the end of  the Month</t>
  </si>
  <si>
    <t>No. of Contracts</t>
  </si>
  <si>
    <t xml:space="preserve">No. of Contracts </t>
  </si>
  <si>
    <t>Source: BSE</t>
  </si>
  <si>
    <t>No. of Trading  Days</t>
  </si>
  <si>
    <t>Currency Options</t>
  </si>
  <si>
    <t>Open Interest at the
end of Month</t>
  </si>
  <si>
    <t>Notes: 1. Trading Value :- For Futures, Value of contract = Traded Qty*Traded Price. 2. For Options, Value of contract = Traded Qty*(Strike Price+Traded Premium)</t>
  </si>
  <si>
    <t>Currency
Futures</t>
  </si>
  <si>
    <t>Open Interest as on last day of the month (in lots)</t>
  </si>
  <si>
    <t>USDINR</t>
  </si>
  <si>
    <t>EURINR</t>
  </si>
  <si>
    <t>GBPINR</t>
  </si>
  <si>
    <t>JPYINR</t>
  </si>
  <si>
    <t>EURUSD</t>
  </si>
  <si>
    <t>GBPUSD</t>
  </si>
  <si>
    <t>USDJPY</t>
  </si>
  <si>
    <t>Open Interest as on last day of the month ( in lots)</t>
  </si>
  <si>
    <t>Table 47:  Instrument-wise Turnover in Currency Derivative Segment of MSEI</t>
  </si>
  <si>
    <t>Open Interest as on last day of the month
(in lots)</t>
  </si>
  <si>
    <t>1 Month</t>
  </si>
  <si>
    <t>&gt; 3 Months</t>
  </si>
  <si>
    <t>Interest Rate Futures</t>
  </si>
  <si>
    <t>Open Interest at
the end of</t>
  </si>
  <si>
    <t>Interest RateFutures</t>
  </si>
  <si>
    <t xml:space="preserve">Open Interest at the end of </t>
  </si>
  <si>
    <t>Source: BSE, NSE and MSEI</t>
  </si>
  <si>
    <t>Physical Delivery Settlement</t>
  </si>
  <si>
    <t>MTM Settlement</t>
  </si>
  <si>
    <t>Source: NSE, BSE and MSEI</t>
  </si>
  <si>
    <t>Cumulative Net Investment (US $ mn.)</t>
  </si>
  <si>
    <t>Source: NSDL, CDSL</t>
  </si>
  <si>
    <t xml:space="preserve">FPIs </t>
  </si>
  <si>
    <t>Foreign
Depositories</t>
  </si>
  <si>
    <t>FDI
Investments</t>
  </si>
  <si>
    <t>Foreign
Venture
Capital
Investments</t>
  </si>
  <si>
    <t>OCBs</t>
  </si>
  <si>
    <t>NRIs</t>
  </si>
  <si>
    <t>Mutual
Funds</t>
  </si>
  <si>
    <t>Corporates</t>
  </si>
  <si>
    <t>Insurance
Companies</t>
  </si>
  <si>
    <t>Local
Pension
Funds</t>
  </si>
  <si>
    <t>Financial
Institutions</t>
  </si>
  <si>
    <t>No.</t>
  </si>
  <si>
    <t>Source: Custodians.</t>
  </si>
  <si>
    <t>Gross Mobilisation</t>
  </si>
  <si>
    <t>Redemption</t>
  </si>
  <si>
    <t>Net Inflow/ Outflow</t>
  </si>
  <si>
    <t>Assets at the
End of
Period</t>
  </si>
  <si>
    <t>Pvt. Sector</t>
  </si>
  <si>
    <t>Public Sector</t>
  </si>
  <si>
    <t>Open</t>
  </si>
  <si>
    <t>Year/  Month</t>
  </si>
  <si>
    <t>Gross Purchases</t>
  </si>
  <si>
    <t>Gross Sales</t>
  </si>
  <si>
    <t>Net Purchases /Sales</t>
  </si>
  <si>
    <t>Net purchases /Sale</t>
  </si>
  <si>
    <t>Particulars</t>
  </si>
  <si>
    <t>No. of Clients</t>
  </si>
  <si>
    <t>Listed Equity</t>
  </si>
  <si>
    <t>Unlisted Equity</t>
  </si>
  <si>
    <t>Parameter</t>
  </si>
  <si>
    <t>Unit</t>
  </si>
  <si>
    <t>NSDL</t>
  </si>
  <si>
    <t>CDSL</t>
  </si>
  <si>
    <t>Number of companies signed up to make their shares available for dematerialization</t>
  </si>
  <si>
    <t>Number</t>
  </si>
  <si>
    <t>Number of Depository Participants (registered)</t>
  </si>
  <si>
    <t>Number of Stock Exchanges (connected)</t>
  </si>
  <si>
    <t>Number of Investors Accounts</t>
  </si>
  <si>
    <t>Lakh</t>
  </si>
  <si>
    <t>Quantity of Shares dematerialized</t>
  </si>
  <si>
    <t>Crore</t>
  </si>
  <si>
    <t>Value of Shares dematerialized</t>
  </si>
  <si>
    <t>Quantity of Securities dematerialized #</t>
  </si>
  <si>
    <t>Value of Securities dematerialized #</t>
  </si>
  <si>
    <t>Quantity of shares settled during the month</t>
  </si>
  <si>
    <t>Average Quantity of shares settled daily (quantity of shares settled during the month (divided by 30))</t>
  </si>
  <si>
    <t>Value of shares settled during the month in dematerialized form</t>
  </si>
  <si>
    <t>Average Value of shares settled daily (value of shares settled during the month (divided by 30))</t>
  </si>
  <si>
    <t>Training Programmes conducted for representatives of Corporates, DPs and Brokers</t>
  </si>
  <si>
    <t>The ratio of dematerialized equity shares to the total outstanding shares market value</t>
  </si>
  <si>
    <t>Percent</t>
  </si>
  <si>
    <t>Source: NSDL and CDSL.</t>
  </si>
  <si>
    <t>Companies Live</t>
  </si>
  <si>
    <t>DPs Live</t>
  </si>
  <si>
    <t>DPs
Locations</t>
  </si>
  <si>
    <t>Demat 
Quantity 
(million securities)</t>
  </si>
  <si>
    <t>Notes : 1. For CDSL, the current and historical data of Companies Live has been revised to exclude MF schemes count. 2. The Companies Live figure  includes only the number of mutual fund companies and not the mutual fund schemes. 3. DPs Locations represents the total live (main DPs and branch DPs as well as non-live (back office connected collection centres).</t>
  </si>
  <si>
    <t>Unlisted</t>
  </si>
  <si>
    <t>No.of issuers debt/Companies(equity)</t>
  </si>
  <si>
    <t>(numbers)</t>
  </si>
  <si>
    <t>No.of Active Instruments</t>
  </si>
  <si>
    <t>Demat Quantity</t>
  </si>
  <si>
    <t>(lakhs)</t>
  </si>
  <si>
    <t>Demat Value</t>
  </si>
  <si>
    <t>(Rs.Crore)</t>
  </si>
  <si>
    <t>Quantity settled during the month</t>
  </si>
  <si>
    <t>(Lakh)</t>
  </si>
  <si>
    <t>Value Settled during the month</t>
  </si>
  <si>
    <t>(Rs.Crores)</t>
  </si>
  <si>
    <t>No. of Issuers (Debt) / Companies (Equity)</t>
  </si>
  <si>
    <t>No. of Active Instruments</t>
  </si>
  <si>
    <t>(lakh)</t>
  </si>
  <si>
    <t>(Rs.crore)</t>
  </si>
  <si>
    <t>Note: The categories included in Others are Preference Shares, Mutual Fund Units, Warrants, PTCs, Treasury Bills, CPs, CDs and Government Securities.</t>
  </si>
  <si>
    <t>Exchanges</t>
  </si>
  <si>
    <t>Futures</t>
  </si>
  <si>
    <t>Options</t>
  </si>
  <si>
    <t>Agriculture</t>
  </si>
  <si>
    <t>Metals other than bullion</t>
  </si>
  <si>
    <t xml:space="preserve">Bullion </t>
  </si>
  <si>
    <t>Energy</t>
  </si>
  <si>
    <t>Gems and Stones</t>
  </si>
  <si>
    <t>Bullion</t>
  </si>
  <si>
    <t>Metal</t>
  </si>
  <si>
    <t>NCDEX</t>
  </si>
  <si>
    <t>Permitted for trading</t>
  </si>
  <si>
    <t>MCX</t>
  </si>
  <si>
    <t>Traded</t>
  </si>
  <si>
    <t>Source: MCX and NCDEX</t>
  </si>
  <si>
    <t>Metals</t>
  </si>
  <si>
    <t>Source: MCX</t>
  </si>
  <si>
    <t>Source: NCDEX</t>
  </si>
  <si>
    <t>No.of Trading days</t>
  </si>
  <si>
    <t>No. of contracts traded</t>
  </si>
  <si>
    <t xml:space="preserve">No. of contracts </t>
  </si>
  <si>
    <t>Open interest at the end of the period</t>
  </si>
  <si>
    <t>Gold</t>
  </si>
  <si>
    <t>Silver</t>
  </si>
  <si>
    <t>Aluminium</t>
  </si>
  <si>
    <t>Copper</t>
  </si>
  <si>
    <t>Lead</t>
  </si>
  <si>
    <t>Nickel</t>
  </si>
  <si>
    <t>Zinc</t>
  </si>
  <si>
    <t>Cotton</t>
  </si>
  <si>
    <t>CPO</t>
  </si>
  <si>
    <t>Kapas</t>
  </si>
  <si>
    <t>Mentha Oil</t>
  </si>
  <si>
    <t>Rubber</t>
  </si>
  <si>
    <t>Crude Oil</t>
  </si>
  <si>
    <t>iCOMDEX Metal</t>
  </si>
  <si>
    <t>Source : MCX</t>
  </si>
  <si>
    <t>Real estate investment trust (REITs)</t>
  </si>
  <si>
    <t>*In instances where offers have more than one objective, the issue is classified only under one of the same.</t>
  </si>
  <si>
    <t>Data is compiled based on offer closing date</t>
  </si>
  <si>
    <t>Amount 
( ₹   crore)</t>
  </si>
  <si>
    <t>Notes -</t>
  </si>
  <si>
    <t>From April 2020 onwards, data on IPO issues are categorised based on the listing date .</t>
  </si>
  <si>
    <t>Table 7:  Industry-wise Classification of Capital Raised through Public and Rights Issues (Equity)</t>
  </si>
  <si>
    <t>Airlines</t>
  </si>
  <si>
    <t>Automobiles</t>
  </si>
  <si>
    <t>Banks/FIs</t>
  </si>
  <si>
    <t>Cement/ Constructions</t>
  </si>
  <si>
    <t>Chemical</t>
  </si>
  <si>
    <t>Consumer Services</t>
  </si>
  <si>
    <t>Electronic Equipments/ Products</t>
  </si>
  <si>
    <t>Engineering</t>
  </si>
  <si>
    <t>Entertainment</t>
  </si>
  <si>
    <t>Finance</t>
  </si>
  <si>
    <t>Food processing</t>
  </si>
  <si>
    <t>Healthcare</t>
  </si>
  <si>
    <t>Hotels</t>
  </si>
  <si>
    <t>Info Tech</t>
  </si>
  <si>
    <t>Misc</t>
  </si>
  <si>
    <t>Roads &amp; Highways</t>
  </si>
  <si>
    <t>Telecom</t>
  </si>
  <si>
    <t>Textile</t>
  </si>
  <si>
    <t>Plastic</t>
  </si>
  <si>
    <t>Power</t>
  </si>
  <si>
    <t>Printing</t>
  </si>
  <si>
    <t>Oil &amp; Natural Gas</t>
  </si>
  <si>
    <t>Insurance</t>
  </si>
  <si>
    <t>Notes - From April 2020 onwards, data on IPO issues are categorised based on the listing date .</t>
  </si>
  <si>
    <t>&gt;=₹500 crore</t>
  </si>
  <si>
    <t xml:space="preserve">  ≥ 100 crore -&lt;500 crore</t>
  </si>
  <si>
    <t xml:space="preserve">Notes: 1. The above data includes both "no. of issues" and "Amount" raised on conversion of convertible securities issued on QIP basis. 
</t>
  </si>
  <si>
    <r>
      <t>Table 16: Distribution of Turnover on Cash Segments of Stock Exchanges (</t>
    </r>
    <r>
      <rPr>
        <b/>
        <sz val="11"/>
        <color indexed="8"/>
        <rFont val="Rupee Foradian"/>
        <family val="2"/>
      </rPr>
      <t>`</t>
    </r>
    <r>
      <rPr>
        <b/>
        <sz val="11"/>
        <color indexed="8"/>
        <rFont val="Garamond"/>
        <family val="1"/>
      </rPr>
      <t>crore)</t>
    </r>
  </si>
  <si>
    <r>
      <t>Turnover (</t>
    </r>
    <r>
      <rPr>
        <b/>
        <sz val="11"/>
        <color indexed="8"/>
        <rFont val="Rupee Foradian"/>
        <family val="2"/>
      </rPr>
      <t xml:space="preserve">` </t>
    </r>
    <r>
      <rPr>
        <b/>
        <sz val="11"/>
        <color indexed="8"/>
        <rFont val="Garamond"/>
        <family val="1"/>
      </rPr>
      <t>crore)</t>
    </r>
  </si>
  <si>
    <r>
      <t>Average Daily Turnover (</t>
    </r>
    <r>
      <rPr>
        <b/>
        <sz val="11"/>
        <color indexed="8"/>
        <rFont val="Rupee Foradian"/>
        <family val="2"/>
      </rPr>
      <t>`</t>
    </r>
    <r>
      <rPr>
        <b/>
        <sz val="11"/>
        <color indexed="8"/>
        <rFont val="Garamond"/>
        <family val="1"/>
      </rPr>
      <t xml:space="preserve"> crore)</t>
    </r>
  </si>
  <si>
    <r>
      <t>Average Trade Size (</t>
    </r>
    <r>
      <rPr>
        <b/>
        <sz val="11"/>
        <color indexed="8"/>
        <rFont val="Rupee Foradian"/>
        <family val="2"/>
      </rPr>
      <t>`</t>
    </r>
    <r>
      <rPr>
        <b/>
        <sz val="11"/>
        <color indexed="8"/>
        <rFont val="Garamond"/>
        <family val="1"/>
      </rPr>
      <t>)</t>
    </r>
  </si>
  <si>
    <r>
      <t>Demat Turnover (</t>
    </r>
    <r>
      <rPr>
        <b/>
        <sz val="11"/>
        <color indexed="8"/>
        <rFont val="Rupee Foradian"/>
        <family val="2"/>
      </rPr>
      <t xml:space="preserve">` </t>
    </r>
    <r>
      <rPr>
        <b/>
        <sz val="11"/>
        <color indexed="8"/>
        <rFont val="Garamond"/>
        <family val="1"/>
      </rPr>
      <t>crore)</t>
    </r>
  </si>
  <si>
    <r>
      <t>Market  Capitalisation (</t>
    </r>
    <r>
      <rPr>
        <b/>
        <sz val="11"/>
        <color indexed="8"/>
        <rFont val="Rupee Foradian"/>
        <family val="2"/>
      </rPr>
      <t>`</t>
    </r>
    <r>
      <rPr>
        <b/>
        <sz val="11"/>
        <color indexed="8"/>
        <rFont val="Garamond"/>
        <family val="1"/>
      </rPr>
      <t xml:space="preserve"> crore) </t>
    </r>
  </si>
  <si>
    <r>
      <t>Turnover (</t>
    </r>
    <r>
      <rPr>
        <b/>
        <sz val="11"/>
        <color indexed="8"/>
        <rFont val="Rupee Foradian"/>
        <family val="2"/>
      </rPr>
      <t>`</t>
    </r>
    <r>
      <rPr>
        <b/>
        <sz val="11"/>
        <color indexed="8"/>
        <rFont val="Garamond"/>
        <family val="1"/>
      </rPr>
      <t xml:space="preserve"> crore)</t>
    </r>
  </si>
  <si>
    <r>
      <t>Demat Turnover (</t>
    </r>
    <r>
      <rPr>
        <b/>
        <sz val="11"/>
        <color indexed="8"/>
        <rFont val="Rupee Foradian"/>
        <family val="2"/>
      </rPr>
      <t>`</t>
    </r>
    <r>
      <rPr>
        <b/>
        <sz val="11"/>
        <color indexed="8"/>
        <rFont val="Garamond"/>
        <family val="1"/>
      </rPr>
      <t xml:space="preserve"> crore)</t>
    </r>
  </si>
  <si>
    <t>5. The above is calculated for a month for the portfolio size of Rs. 5 lakh.  It is calculated for the current month.</t>
  </si>
  <si>
    <t>Average Trade Size (₹)</t>
  </si>
  <si>
    <t>Free Float
Market
Capitalisation
(₹ crore)</t>
  </si>
  <si>
    <t>Issued
Capital 
(₹ crore)</t>
  </si>
  <si>
    <t>Delivered Value   (₹ crore)</t>
  </si>
  <si>
    <t>Settlement Guarantee Fund (₹ crore)</t>
  </si>
  <si>
    <t>Delivered Value      (₹  crore)</t>
  </si>
  <si>
    <t>Turnover
(₹ crore)</t>
  </si>
  <si>
    <t>Open Interest at the end of Period</t>
  </si>
  <si>
    <t>Table 36: Settlement Statistics in Equity Derivatives Segment at BSE and NSE (₹ crore)</t>
  </si>
  <si>
    <t>Turnover Share (in Percentage)</t>
  </si>
  <si>
    <t>Value 
(₹ crore)</t>
  </si>
  <si>
    <t>Turnover
(₹  crore)</t>
  </si>
  <si>
    <t>Value
(₹  crore)</t>
  </si>
  <si>
    <t>Turnover (₹  crore)</t>
  </si>
  <si>
    <t>Table 44: Settlement Statistics of Currency Derivatives Segment (₹ crore)</t>
  </si>
  <si>
    <t>Turnover ( ₹  crore)</t>
  </si>
  <si>
    <t>Table 48: Maturity-wise Turnover in Currency Derivative Segment of BSE (₹ crore)</t>
  </si>
  <si>
    <t>2 Months</t>
  </si>
  <si>
    <t>3 Months</t>
  </si>
  <si>
    <t xml:space="preserve">2 Months   </t>
  </si>
  <si>
    <t>Table 49: Maturity-wise Turnover in Currency Derivative Segment of NSE  (₹ crore)</t>
  </si>
  <si>
    <t>Traded Value 
(₹ crore)</t>
  </si>
  <si>
    <t>Table 52: Settlement Statistics in Interest Rate Futures at BSE, NSE and MSEI (₹ crore)</t>
  </si>
  <si>
    <t>Table 50: Maturity-wise Turnover in Currency Derivative Segment of MSEI (₹ crore)</t>
  </si>
  <si>
    <t>Gross Purchase (₹ crore)</t>
  </si>
  <si>
    <t>Gross Sales (₹ crore)</t>
  </si>
  <si>
    <t>Net Investment  (₹ crore)</t>
  </si>
  <si>
    <t>Net Investment (US $ mn.)</t>
  </si>
  <si>
    <t>Amount (₹ crore)</t>
  </si>
  <si>
    <t xml:space="preserve">Notes:  </t>
  </si>
  <si>
    <t>Notional value of ODIs on Equity, Debt , Hybrid securities &amp; Derivatives (₹ crore)</t>
  </si>
  <si>
    <t>Notional value of ODIs on Equity Debt , Hybrid securities excluding Derivatives (₹ crore)</t>
  </si>
  <si>
    <t>Assets Under Custody of FPIs (₹ crore)</t>
  </si>
  <si>
    <t>Table 54: Notional Value of Offshore Derivative Instruments (ODIs) compared to Assets Under Custody (AUC) of FPIs (₹ crore)</t>
  </si>
  <si>
    <t>Sr. No.</t>
  </si>
  <si>
    <t>Scheme Category</t>
  </si>
  <si>
    <t xml:space="preserve">No. of schemes </t>
  </si>
  <si>
    <t xml:space="preserve">No. of Folios </t>
  </si>
  <si>
    <t>Funds mobilized  (₹ crore)</t>
  </si>
  <si>
    <t>Repurchase/ Redemptio  (₹ crore)</t>
  </si>
  <si>
    <t>Net Inflow (+ve)/ Outflow (-ve)   (₹ crore)</t>
  </si>
  <si>
    <t>Net Assets Under Management as on  March 31,2021(₹ crore)</t>
  </si>
  <si>
    <t xml:space="preserve">Funds mobilized  (₹ crore)
 </t>
  </si>
  <si>
    <t>A</t>
  </si>
  <si>
    <t>Open ended Schemes</t>
  </si>
  <si>
    <t>I</t>
  </si>
  <si>
    <t>Income/Debt Oriented Schemes</t>
  </si>
  <si>
    <t>Overnight Fund</t>
  </si>
  <si>
    <t>Liquid Fund</t>
  </si>
  <si>
    <t>Ultra Short Duration Fund</t>
  </si>
  <si>
    <t>Low Duration Fund</t>
  </si>
  <si>
    <t>Money Market Fund</t>
  </si>
  <si>
    <t>Short Duration Fund</t>
  </si>
  <si>
    <t>Medium Duration Fund</t>
  </si>
  <si>
    <t>Medium to Long Duration Fund</t>
  </si>
  <si>
    <t>Long Duration Fund</t>
  </si>
  <si>
    <t>Dynamic Bond Fund</t>
  </si>
  <si>
    <t>Corporate Bond Fund</t>
  </si>
  <si>
    <t>Credit Risk Fund</t>
  </si>
  <si>
    <t>Banking and PSU Fund</t>
  </si>
  <si>
    <t>Gilt Fund</t>
  </si>
  <si>
    <t>Gilt Fund with 10 year constant duration</t>
  </si>
  <si>
    <t>Floater Fund</t>
  </si>
  <si>
    <t>II</t>
  </si>
  <si>
    <t>Growth/Equity Oriented Schemes</t>
  </si>
  <si>
    <t>Multi Cap Fund</t>
  </si>
  <si>
    <t>Large Cap Fund</t>
  </si>
  <si>
    <t>Large &amp; Mid Cap Fund</t>
  </si>
  <si>
    <t>Mid Cap Fund</t>
  </si>
  <si>
    <t>Small Cap Fund</t>
  </si>
  <si>
    <t>Dividend Yield Fund</t>
  </si>
  <si>
    <t>Value Fund/Contra Fund</t>
  </si>
  <si>
    <t>Focused Fund</t>
  </si>
  <si>
    <t>Sectoral/Thematic Funds</t>
  </si>
  <si>
    <t>ELSS</t>
  </si>
  <si>
    <t>Flexi Cap Fund</t>
  </si>
  <si>
    <t>III</t>
  </si>
  <si>
    <t>Hybrid Schemes</t>
  </si>
  <si>
    <t>Conservative Hybrid Fund</t>
  </si>
  <si>
    <t>Balanced Hybrid Fund/Aggressive Hybrid Fund</t>
  </si>
  <si>
    <t>Dynamic Asset Allocation/Balanced Advantage</t>
  </si>
  <si>
    <t>Multi Asset Allocation</t>
  </si>
  <si>
    <t>Arbitrage Fund</t>
  </si>
  <si>
    <t>Equity Savings Fund</t>
  </si>
  <si>
    <t>IV</t>
  </si>
  <si>
    <t>Solution Oriented  Schemes</t>
  </si>
  <si>
    <t>Retirement Fund</t>
  </si>
  <si>
    <t>Childrens' Fund</t>
  </si>
  <si>
    <t>V</t>
  </si>
  <si>
    <t>Other Schemes</t>
  </si>
  <si>
    <t>Index Funds</t>
  </si>
  <si>
    <t>GOLD ETFs</t>
  </si>
  <si>
    <t>Other ETFs</t>
  </si>
  <si>
    <t>Fund of funds investing overseas</t>
  </si>
  <si>
    <t>Total A-Open ended Schemes</t>
  </si>
  <si>
    <t>B</t>
  </si>
  <si>
    <t>Close  Ended Schemes</t>
  </si>
  <si>
    <t>i</t>
  </si>
  <si>
    <t>Fixed Term Plan</t>
  </si>
  <si>
    <t>ii</t>
  </si>
  <si>
    <t>Capital Protection Oriented  Schemes</t>
  </si>
  <si>
    <t>iii</t>
  </si>
  <si>
    <t xml:space="preserve">Infrastructure Debt Fund </t>
  </si>
  <si>
    <t>iv</t>
  </si>
  <si>
    <t>Other Debt</t>
  </si>
  <si>
    <t>Total B -Close ended Schemes</t>
  </si>
  <si>
    <t>C</t>
  </si>
  <si>
    <t>Interval Schemes</t>
  </si>
  <si>
    <t>Total C -Interval Schemes</t>
  </si>
  <si>
    <t>Grand Total (A+B+C)</t>
  </si>
  <si>
    <t>Fund of Funds Scheme (Domestic)</t>
  </si>
  <si>
    <t>1. No.of schemes also includes serial plans.</t>
  </si>
  <si>
    <t>2. Inter scheme investments are excluded from the above data</t>
  </si>
  <si>
    <t>Table 59: Assets Managed by Portfolio Managers</t>
  </si>
  <si>
    <t>Discretionary#</t>
  </si>
  <si>
    <t>Non-Discretionary</t>
  </si>
  <si>
    <t>Advisory</t>
  </si>
  <si>
    <t>Advisory**</t>
  </si>
  <si>
    <t>AUM (₹ crore)</t>
  </si>
  <si>
    <t>Plain Debt Listed</t>
  </si>
  <si>
    <t>Plain Debt Unlisted</t>
  </si>
  <si>
    <t>Structured Debt Listed</t>
  </si>
  <si>
    <t>Structured Debt Unlisted</t>
  </si>
  <si>
    <t>Derivatives- Equity</t>
  </si>
  <si>
    <t>Derivatives- Commodity</t>
  </si>
  <si>
    <t>Derivatives- Others</t>
  </si>
  <si>
    <t xml:space="preserve">1. **Value of Assets for which Advisory Services are being given. </t>
  </si>
  <si>
    <t xml:space="preserve">Notes: 1. Shares includes only equity shares. 2. Securities include common equity shares, preference shares, debenture, MF units, etc. 3. No. of days taken for calculating Daily Average is 30 days instead of Actual settlement days. 4. Quantity and value of shares mentioned are single sided. 5. #Source for listed securities information: Issuer/ NSE/BSE. </t>
  </si>
  <si>
    <t>276*</t>
  </si>
  <si>
    <t>Demat Value (₹ crore)</t>
  </si>
  <si>
    <t>Demat Value  (₹ crore)</t>
  </si>
  <si>
    <t xml:space="preserve">Energy </t>
  </si>
  <si>
    <t>Indices</t>
  </si>
  <si>
    <t xml:space="preserve">Contracts floated </t>
  </si>
  <si>
    <t>ICEX</t>
  </si>
  <si>
    <t>Source: NCDEX, MCX, ICEX, BSE and NSE</t>
  </si>
  <si>
    <t xml:space="preserve"> </t>
  </si>
  <si>
    <t xml:space="preserve">MCX iCOMDEX </t>
  </si>
  <si>
    <t xml:space="preserve">NCDEX Nkrishi </t>
  </si>
  <si>
    <t>Total Futures</t>
  </si>
  <si>
    <t>Apr.21</t>
  </si>
  <si>
    <t>Year / 
Month</t>
  </si>
  <si>
    <t>Total Options</t>
  </si>
  <si>
    <t xml:space="preserve">Call Options </t>
  </si>
  <si>
    <t xml:space="preserve">Put Options </t>
  </si>
  <si>
    <r>
      <t>Notional Value 
(</t>
    </r>
    <r>
      <rPr>
        <sz val="10"/>
        <rFont val="Garamond"/>
        <family val="1"/>
      </rPr>
      <t>₹</t>
    </r>
    <r>
      <rPr>
        <b/>
        <sz val="10"/>
        <rFont val="Garamond"/>
        <family val="1"/>
      </rPr>
      <t xml:space="preserve"> crore)</t>
    </r>
  </si>
  <si>
    <t xml:space="preserve">Agriculture </t>
  </si>
  <si>
    <t xml:space="preserve">Agridex Index </t>
  </si>
  <si>
    <t xml:space="preserve">Call options </t>
  </si>
  <si>
    <t xml:space="preserve">Put options </t>
  </si>
  <si>
    <t>Open interest 
  at the end of the period</t>
  </si>
  <si>
    <r>
      <t>Notional Value
(</t>
    </r>
    <r>
      <rPr>
        <sz val="10"/>
        <rFont val="Garamond"/>
        <family val="1"/>
      </rPr>
      <t xml:space="preserve">₹ </t>
    </r>
    <r>
      <rPr>
        <b/>
        <sz val="10"/>
        <rFont val="Garamond"/>
        <family val="1"/>
      </rPr>
      <t>crore)</t>
    </r>
  </si>
  <si>
    <t xml:space="preserve">Metals </t>
  </si>
  <si>
    <t xml:space="preserve">Gems and Stones </t>
  </si>
  <si>
    <t xml:space="preserve">Total </t>
  </si>
  <si>
    <t>Source: ICEX</t>
  </si>
  <si>
    <t>No. of contracts</t>
  </si>
  <si>
    <r>
      <t>Notional Value 
(</t>
    </r>
    <r>
      <rPr>
        <sz val="12"/>
        <rFont val="Garamond"/>
        <family val="1"/>
      </rPr>
      <t>₹</t>
    </r>
    <r>
      <rPr>
        <b/>
        <sz val="12"/>
        <rFont val="Garamond"/>
        <family val="1"/>
      </rPr>
      <t xml:space="preserve"> crore)</t>
    </r>
  </si>
  <si>
    <t>Year</t>
  </si>
  <si>
    <t>VCPs/ Hedger</t>
  </si>
  <si>
    <t>Proprietary traders</t>
  </si>
  <si>
    <t>Domestic Financial institutional investors</t>
  </si>
  <si>
    <t>Farmers / FPOs</t>
  </si>
  <si>
    <t>Notes: 1  Turnover is based on the current Unique Client Code  classification as uploaded by the members of the exchanges for the respective commodities.</t>
  </si>
  <si>
    <t>Source: MCX, NCDEX, ICEX, BSE and NSE</t>
  </si>
  <si>
    <t>Exchange &amp; Segment</t>
  </si>
  <si>
    <t>Commodity Type</t>
  </si>
  <si>
    <t>MCX Futures</t>
  </si>
  <si>
    <t>Total for Bullion</t>
  </si>
  <si>
    <t>Base Metals</t>
  </si>
  <si>
    <t>Total for Base Metals</t>
  </si>
  <si>
    <t>Agri</t>
  </si>
  <si>
    <t>Total for Agri.</t>
  </si>
  <si>
    <t>Total for Energy</t>
  </si>
  <si>
    <t xml:space="preserve">iCOMDEX Bullion </t>
  </si>
  <si>
    <t>Total for Index Futures</t>
  </si>
  <si>
    <t>MCX Options</t>
  </si>
  <si>
    <t>Agri.</t>
  </si>
  <si>
    <t>Turmeric</t>
  </si>
  <si>
    <t>Steel Long</t>
  </si>
  <si>
    <t>Total for Metal</t>
  </si>
  <si>
    <t xml:space="preserve">Rubber </t>
  </si>
  <si>
    <t>NSE Futures</t>
  </si>
  <si>
    <t>Gold Mini</t>
  </si>
  <si>
    <t>NSE Options</t>
  </si>
  <si>
    <t>BSE Futures</t>
  </si>
  <si>
    <t>Gold M</t>
  </si>
  <si>
    <t>BSE Almond</t>
  </si>
  <si>
    <t>Cotton 34</t>
  </si>
  <si>
    <t xml:space="preserve">SUFIBLT           </t>
  </si>
  <si>
    <t>Total -BSE Futures</t>
  </si>
  <si>
    <t>BSE Options</t>
  </si>
  <si>
    <t>Silver KG</t>
  </si>
  <si>
    <t>Total -BSE Options</t>
  </si>
  <si>
    <t>1 Volume for Diamond 1 CT, 0.5CT &amp; 0.3CT are in cents and hence not included in volume ("000" tonnes)</t>
  </si>
  <si>
    <t>2 Conversion factors: Brent Crude Oil (1 Tonne = 7.33 Barrels)</t>
  </si>
  <si>
    <t xml:space="preserve">IV.  Monetary and Banking Indicators                  </t>
  </si>
  <si>
    <t>Cash Reserve Ratio (per cent)</t>
  </si>
  <si>
    <t>Repo Rate (per cent)</t>
  </si>
  <si>
    <t>Money Supply (M3)  (₹ billion)</t>
  </si>
  <si>
    <t>Aggregate Deposit (₹ billion)</t>
  </si>
  <si>
    <t>Bank Credit (₹ billion)</t>
  </si>
  <si>
    <t xml:space="preserve">V. Interest Rate                        </t>
  </si>
  <si>
    <t>Call Money Rate (Weighted Average)</t>
  </si>
  <si>
    <t>91-Day-Treasury Bill (Primary Yield)</t>
  </si>
  <si>
    <t>Base rate (per cent)</t>
  </si>
  <si>
    <t>4.90/5.50</t>
  </si>
  <si>
    <t>VI. Capital Market Indicators (₹crore)</t>
  </si>
  <si>
    <t xml:space="preserve">Equity Cash Turnover (BSE+NSE) </t>
  </si>
  <si>
    <t xml:space="preserve">Market Cap-BSE </t>
  </si>
  <si>
    <t xml:space="preserve">Market Cap-NSE </t>
  </si>
  <si>
    <t xml:space="preserve">Net FPI Investment in Equity </t>
  </si>
  <si>
    <t>VII. Exchange Rate and Reserves</t>
  </si>
  <si>
    <t>Forex Reserves (USD million)</t>
  </si>
  <si>
    <t>Re/ Dollar</t>
  </si>
  <si>
    <t>Re/Euro</t>
  </si>
  <si>
    <t>Forward Premia of USD  6-month</t>
  </si>
  <si>
    <t>VIII.  Public Borrowing and Inflation Rate (Y-o-Y)</t>
  </si>
  <si>
    <t>Wholesale Price Index (2011-12=100) Rate (in per cent) (Y-o-Y)</t>
  </si>
  <si>
    <t>IX.  Index of Industrial Production (Base year 2011-12 = 100)</t>
  </si>
  <si>
    <t>General</t>
  </si>
  <si>
    <t>NA</t>
  </si>
  <si>
    <t>Mining</t>
  </si>
  <si>
    <t>Manufacturing</t>
  </si>
  <si>
    <t>Electricity</t>
  </si>
  <si>
    <t>X. External Sector Indicators (USD million)</t>
  </si>
  <si>
    <t xml:space="preserve">Exports </t>
  </si>
  <si>
    <t>Imports</t>
  </si>
  <si>
    <t>Trade Balance</t>
  </si>
  <si>
    <t xml:space="preserve">Notes: </t>
  </si>
  <si>
    <t>Data for CPI, WPI, IIP and External sector have been compiled based on available information.</t>
  </si>
  <si>
    <t xml:space="preserve">           </t>
  </si>
  <si>
    <t>Table 4: Trends in Open Offers</t>
  </si>
  <si>
    <t>Table 7: Industry-wise Classification of Capital Raised through Public and Rights Issues (Equity)</t>
  </si>
  <si>
    <t>Table 8: Sector-wise and Region-wise Distribution of Capital Mobilised through Public and Rights Issues (Equity)</t>
  </si>
  <si>
    <t>Table 9: Size-wise Classification of Capital Raised through Public and Rights Issues (Equity)</t>
  </si>
  <si>
    <t>Table 14: Ratings Assigned for Long-term Corporate Debt Securities (Maturity &gt;= 1 year)</t>
  </si>
  <si>
    <t>Table 16: Distribution of Turnover on Cash Segments of Exchanges</t>
  </si>
  <si>
    <t>Table 29: Daily Volatility of Major Indices</t>
  </si>
  <si>
    <t>Table 30: Percentage Share of Top ‘N’ Securities/Members in Turnover of Cash Segment</t>
  </si>
  <si>
    <t>Table 36: Settlement Statistics in Equity Derivatives Segment at BSE and NSE</t>
  </si>
  <si>
    <t xml:space="preserve">Table 44: Settlement Statistics of Currency Derivatives Segment </t>
  </si>
  <si>
    <t>Table 46: Instrument-wise Turnover in Currency Derivatives Segment  of NSE</t>
  </si>
  <si>
    <t>Table 48: Maturity-wise Turnover in Currency Derivative Segment of BSE</t>
  </si>
  <si>
    <t>Table 49: Maturity-wise Turnover in Currency Derivative Segment of NSE</t>
  </si>
  <si>
    <t xml:space="preserve">Table 50: Maturity-wise Turnover in Currency Derivative Segment of MSEI </t>
  </si>
  <si>
    <t>Table 52: Settlement Statistics in Interest Rate Futures at BSE, NSE and MSEI</t>
  </si>
  <si>
    <t>Table 54: Notional Value of Offshore Derivative Instruments (ODIs) Vs Assets Under Custody (AUC) of FPIs</t>
  </si>
  <si>
    <t>Face Value (₹ )</t>
  </si>
  <si>
    <t>Issue Price (₹ )</t>
  </si>
  <si>
    <t>Amount (₹  crore)</t>
  </si>
  <si>
    <t>Traded Value (₹ crore)</t>
  </si>
  <si>
    <t>The city-wise distribution of turnover is based on the cities uploaded in the UCC database of the Exchange for clientele trades and members registered office city for proprietary trades.</t>
  </si>
  <si>
    <t>7.30/8.80</t>
  </si>
  <si>
    <t>Amount 
( ₹ crore)</t>
  </si>
  <si>
    <t>Public Announcement Date</t>
  </si>
  <si>
    <t>Offer
 Price 
(₹ ) per share</t>
  </si>
  <si>
    <t>Offer Size (₹  crore)</t>
  </si>
  <si>
    <t>No. of Companies Permitted</t>
  </si>
  <si>
    <t xml:space="preserve">No. of companies Traded </t>
  </si>
  <si>
    <t>5. Impact Cost for Nifty 50 is for a portfolio of ₹50 lakh  and is weighted average impact cost.</t>
  </si>
  <si>
    <t>CURRENT STATISTICS</t>
  </si>
  <si>
    <t>Oct-21</t>
  </si>
  <si>
    <t>Table 4: Trends in Closed Offers under SEBI (Substantial Acquisition of Shares and Takeover) Regulations , 2011</t>
  </si>
  <si>
    <t>Fresh</t>
  </si>
  <si>
    <t>OFS</t>
  </si>
  <si>
    <t>Oversubscription (No.of Times)</t>
  </si>
  <si>
    <t>QIB</t>
  </si>
  <si>
    <t>NII</t>
  </si>
  <si>
    <t>RII</t>
  </si>
  <si>
    <t>Others, if any (Market Maker &amp; Reservation)</t>
  </si>
  <si>
    <t>Net offer to public (No.of Shares)</t>
  </si>
  <si>
    <t>OFS: Offer for Sale; QIB: Qualified Institutional Buyer; RII: Retail Individual Investor; NII: Non-Institutional Investor</t>
  </si>
  <si>
    <t>Amount Raised
 (₹ crore)</t>
  </si>
  <si>
    <t xml:space="preserve">Sub total - I </t>
  </si>
  <si>
    <t xml:space="preserve">Sub total - II </t>
  </si>
  <si>
    <t xml:space="preserve">Sub total - III </t>
  </si>
  <si>
    <t xml:space="preserve">Sub total - IV </t>
  </si>
  <si>
    <t xml:space="preserve">Sub total - V </t>
  </si>
  <si>
    <t>Sub total</t>
  </si>
  <si>
    <t>Client</t>
  </si>
  <si>
    <t>"Others" include Portfolio managers, partnership firms, trusts, depository receipt sssues, AIFs, FCCB, HUFs, Brokers etc.</t>
  </si>
  <si>
    <t>Category-wise (Equity)</t>
  </si>
  <si>
    <t>Issue-Type (Equity)</t>
  </si>
  <si>
    <t>Instrument-Wise (Equity and Debt)</t>
  </si>
  <si>
    <t>Total
(Equity+Debt)</t>
  </si>
  <si>
    <t>Notional value of ODIs on Equity, Debt &amp; Derivatives as % of  Assets Under Custody of FPIs</t>
  </si>
  <si>
    <t>Notional value of ODIs on Equity &amp; Debt  excluding Derivatives as % of  Assets Under Custody of FPIs</t>
  </si>
  <si>
    <t xml:space="preserve">Term Deposit Rate &gt; 1 year </t>
  </si>
  <si>
    <t xml:space="preserve">No. of Companies Traded </t>
  </si>
  <si>
    <t>Table 5 A: Consolidated Resource Mobilisation through Primary markets</t>
  </si>
  <si>
    <t>3. Since April 2018, both the equity and debt issues are categorised based on their respective closing dates. Prior to April 2018, the equity issues were classified based on opening date of the issue, while debt issues were classfied based on closing date of the issue.</t>
  </si>
  <si>
    <t>4. From April 2020 onwards, data on IPO issues are categorised based on the listing date .</t>
  </si>
  <si>
    <t>Table 5A: Consolidated Resource Mobilisation through Primary Market</t>
  </si>
  <si>
    <t>Na: Not Applicable</t>
  </si>
  <si>
    <t>1. Values provided in ‘No. of contracts’ field is Volume in lots and Turnover values are notional value in ₹ crore.</t>
  </si>
  <si>
    <t xml:space="preserve">Note : Contract size for all diamond futures contract at ICEX is one cent. </t>
  </si>
  <si>
    <t>Foreign Participants</t>
  </si>
  <si>
    <t>2. Category of 'others' include clients which do not fall in specific categories mentioned above, clients registered such as retail, HUF, individual proprietary firms, partnership firms, public and private companies, body corporates, etc.</t>
  </si>
  <si>
    <t>iCOMDEX Energy</t>
  </si>
  <si>
    <t>Nov-21</t>
  </si>
  <si>
    <t>*Shares issued by the Company are partly paid up but the information is provided considering the same as fully paid up.</t>
  </si>
  <si>
    <t xml:space="preserve"> Net offer to Public = QIB (Including anchor) + RII + NII - ( Employee Reservation +  Shareholder Reservation + Market maker)</t>
  </si>
  <si>
    <t xml:space="preserve">Note: </t>
  </si>
  <si>
    <t>Allocation of Shares (No.)</t>
  </si>
  <si>
    <t>Physical Settlement</t>
  </si>
  <si>
    <t xml:space="preserve">3. Futures trading in copper in base metals of non-agri segment commenced at NSE on 22nd February, 2021. </t>
  </si>
  <si>
    <t>Table 57: Trends in Resource Mobilization by Mutual Funds (₹ crore)</t>
  </si>
  <si>
    <t>Table 58  Scheme-wise Statistics of Mutual Funds</t>
  </si>
  <si>
    <t>Table 59: Trends in Transactions on Stock Exchanges by Mutual Funds (₹ crore)</t>
  </si>
  <si>
    <t>Table 60: Assets Managed by Portfolio Managers</t>
  </si>
  <si>
    <t>Table 62: Progress of Dematerialisation at NSDL and CDSL (Listed and Unlisted Companies)</t>
  </si>
  <si>
    <t>iCOMDEX Bullion</t>
  </si>
  <si>
    <t>Note : 1. Natural Gas volume is in Trillion BTU and is not included in volume ("000 tonnes") of energy contracts.</t>
  </si>
  <si>
    <t xml:space="preserve">           2. Options includes both options on futures and goods.</t>
  </si>
  <si>
    <t>Table 65: Trends in commodity indices</t>
  </si>
  <si>
    <t xml:space="preserve">Table 66: Trends in commodity derivatives at MCX </t>
  </si>
  <si>
    <t xml:space="preserve">Table 67: Trends in commodity derivatives at NCDEX </t>
  </si>
  <si>
    <t>Table 68: Trends in commodity derivatives at ICEX</t>
  </si>
  <si>
    <t xml:space="preserve">Table 69: Trends in commodity derivatives at BSE </t>
  </si>
  <si>
    <t>Table 70: Trends in commodity derivatives at NSE</t>
  </si>
  <si>
    <t>Table 71 : Participant-wise percentage share of turnover in commodity futures</t>
  </si>
  <si>
    <t>Table 72: Commodity-wise turnover and trading volume at MCX</t>
  </si>
  <si>
    <t>Premium Value (₹ )</t>
  </si>
  <si>
    <t>Modes of Fund Raising</t>
  </si>
  <si>
    <t>A. IPOs (Main Board)</t>
  </si>
  <si>
    <t>i) OFS Component</t>
  </si>
  <si>
    <t>ii) Fresh Capital Raising Component</t>
  </si>
  <si>
    <t>C. IPO (Total) [A+B]</t>
  </si>
  <si>
    <t>i) OFS Component (Total)</t>
  </si>
  <si>
    <t>ii) Fresh Capital Raising Component (Total)</t>
  </si>
  <si>
    <t>D. FPO in the Main Board</t>
  </si>
  <si>
    <t xml:space="preserve">E. FPO in the SME Segment </t>
  </si>
  <si>
    <t>F. FPO (Total) [D+E]</t>
  </si>
  <si>
    <t>G. Total Public Issues in equity (C+F)</t>
  </si>
  <si>
    <t>H. Rights Issue</t>
  </si>
  <si>
    <t xml:space="preserve">i)MainBoard Companies </t>
  </si>
  <si>
    <t>ii) SME / IGP Companies</t>
  </si>
  <si>
    <t>I. Preferential Issue</t>
  </si>
  <si>
    <t>J. QIPs/IPPs</t>
  </si>
  <si>
    <t>K. OFS through Exchanges</t>
  </si>
  <si>
    <t>i)Mainboard companies</t>
  </si>
  <si>
    <t>ii)SME/IGP companies</t>
  </si>
  <si>
    <t>L. Total Fund raised in IGP Segment</t>
  </si>
  <si>
    <t xml:space="preserve">M. Total Equity raised </t>
  </si>
  <si>
    <t>i) OFS Component (Total) G(i)+K+L(i)</t>
  </si>
  <si>
    <t>ii) Fresh Capital Raising Component (Total) G(ii)+H+I+J+L(ii)</t>
  </si>
  <si>
    <t>Bond Market</t>
  </si>
  <si>
    <t>Of the above, listed after private placement in EBP</t>
  </si>
  <si>
    <t>O. Fund mobilized through public issue in CBM</t>
  </si>
  <si>
    <t>P. Total fund Mobilized in CBM (N+O)</t>
  </si>
  <si>
    <t>Business trusts</t>
  </si>
  <si>
    <t>Q. Total funds mobilized by REITs</t>
  </si>
  <si>
    <t>i. Listed REITs</t>
  </si>
  <si>
    <t>ii. Unlisted REITs</t>
  </si>
  <si>
    <t>R. Total fund mobilized by InvITs#</t>
  </si>
  <si>
    <t>i. Listed InvITs</t>
  </si>
  <si>
    <t>ii. Unlisted InvITs</t>
  </si>
  <si>
    <t>S. Total fund mobilized by REITs &amp; InvITs (Q+R)**</t>
  </si>
  <si>
    <t>i. Listed</t>
  </si>
  <si>
    <t>ii. Unlisted</t>
  </si>
  <si>
    <t># Data includes Private and Public Listing</t>
  </si>
  <si>
    <t>B. IPO (SME)</t>
  </si>
  <si>
    <t>N. Fund mobilized through Private Placement in Corporate Bond Market (CBM)</t>
  </si>
  <si>
    <t xml:space="preserve">Table 5B: Capital Raised from the Primary Market through  Public and Rights Issues </t>
  </si>
  <si>
    <t>Equity Issues</t>
  </si>
  <si>
    <r>
      <t>Notes: 1. Figures are compiled based on reports submitted by FPIs issuing ODIs. 2</t>
    </r>
    <r>
      <rPr>
        <sz val="11"/>
        <color indexed="10"/>
        <rFont val="Garamond"/>
        <family val="1"/>
      </rPr>
      <t xml:space="preserve">. </t>
    </r>
    <r>
      <rPr>
        <sz val="11"/>
        <color indexed="8"/>
        <rFont val="Garamond"/>
        <family val="1"/>
      </rPr>
      <t>Column 4 Figures are compiled on the basis of reports submitted by custodians &amp; does not includes positions taken by FPIs in derivatives. 3. The total value of ODIs excludes the unhedged positions &amp; portfolio hedging positions taken by the FPIs issuing ODIs.</t>
    </r>
  </si>
  <si>
    <t>Discretionary</t>
  </si>
  <si>
    <t>3.  The above data is as per submissions made by PMS on the SI Portal.</t>
  </si>
  <si>
    <t>Table 5 B: Capital Raised from the Primary Market through  Public and Rights Issues (Equity and Debt)</t>
  </si>
  <si>
    <t>Table 56: Cumulative Sectoral  Investment of Foreign Venture Capital Investors (FVCIs)</t>
  </si>
  <si>
    <t xml:space="preserve">Table 57: Trends in Resource Mobilization by Mutual Funds </t>
  </si>
  <si>
    <t>Table 58: Scheme-wise Statistics of Mutual Funds</t>
  </si>
  <si>
    <t>Table 59: Trends in Transactions on Stock Exchanges by Mutual Funds</t>
  </si>
  <si>
    <t>Table 61: Progress Report of NSDL &amp; CDSl as on end of Month (Listed Companies)</t>
  </si>
  <si>
    <t>Table 65: Trends in Commodity Indices</t>
  </si>
  <si>
    <t>Table 66: Trends in Commodity Derivatives at MCX</t>
  </si>
  <si>
    <t>Table 67: Trends in Commodity Derivatives at NCDEX</t>
  </si>
  <si>
    <t>Table 69: Trends in  Commodity Derivatives at BSE</t>
  </si>
  <si>
    <t>Table 70: Trends in Commodity Derivatives at NSE</t>
  </si>
  <si>
    <t>Table 71: Participant-wise percentage share of turnover in Commodity Futures</t>
  </si>
  <si>
    <t>Table 72: Commodity-wise Trading Volume and Turnover at MCX</t>
  </si>
  <si>
    <t>Table 73: Commodity-wise Trading Volume and Turnover at NCDEX</t>
  </si>
  <si>
    <t>Table 74: Commodity-wise Trading Volume and Turnover at ICEX, NSE and BSE</t>
  </si>
  <si>
    <t>Table 75: Macro Economic Indicators</t>
  </si>
  <si>
    <t>Table 56: Cumulative Sectoral  Investment of Foreign Venture Capital Investors (FVCI) (₹ crore)</t>
  </si>
  <si>
    <t>Sectors of Economy</t>
  </si>
  <si>
    <t>As at the end of</t>
  </si>
  <si>
    <t>Information technology</t>
  </si>
  <si>
    <t>Telecommunications</t>
  </si>
  <si>
    <t>Pharmaceuticals</t>
  </si>
  <si>
    <t>Biotechnology</t>
  </si>
  <si>
    <t>Media/ Entertainment</t>
  </si>
  <si>
    <t>Services Sector</t>
  </si>
  <si>
    <t>Industrial Products</t>
  </si>
  <si>
    <t xml:space="preserve">Real Estate </t>
  </si>
  <si>
    <t xml:space="preserve">Others </t>
  </si>
  <si>
    <t>Notes: 1. Amount for public debt issue for last two months is provisional and may get updated 
2.2. Equity public issues also include issues listed on SME platform.</t>
  </si>
  <si>
    <t>5. Debt issues are classified based on closing date of the issue</t>
  </si>
  <si>
    <t>Notes: IPOs are classified based on listing date and public debt issues on the basis of closing date of the issue.</t>
  </si>
  <si>
    <t>Dec-21</t>
  </si>
  <si>
    <t>Weekly</t>
  </si>
  <si>
    <t>KOTAK MAH.BK</t>
  </si>
  <si>
    <t>LARSEN &amp; TOU</t>
  </si>
  <si>
    <t>ASIAN PAINTS</t>
  </si>
  <si>
    <t>INDUSIND BNK</t>
  </si>
  <si>
    <t>ULTRATECH CM</t>
  </si>
  <si>
    <t>7.25/8.80</t>
  </si>
  <si>
    <t>4.90/5.60</t>
  </si>
  <si>
    <t xml:space="preserve">I. GDP at Current prices for 2021-22 (₹ crore)#                         </t>
  </si>
  <si>
    <t>^ cumulative figure value of the respective months.</t>
  </si>
  <si>
    <t>The weekly contracts for EUR-INR, GBP-INR and JPY-INR futures and options were introduced on December 7th, 2020 and the weekly USD-INR futures contracts were launched at NSE from October 11,2021, .</t>
  </si>
  <si>
    <t>* Data includes BSE SME Start-up ** includes funds raised through public issue, private placement, preferential issue, institutional placement, rights issue</t>
  </si>
  <si>
    <t>Jan-22</t>
  </si>
  <si>
    <t>Adani Ports and Special Economic Zone Ltd.</t>
  </si>
  <si>
    <t>Asian Paints Ltd.</t>
  </si>
  <si>
    <t>Axis Bank Ltd.</t>
  </si>
  <si>
    <t>Bajaj Auto Ltd.</t>
  </si>
  <si>
    <t>Bajaj Finance Ltd.</t>
  </si>
  <si>
    <t>Bajaj Finserv Ltd.</t>
  </si>
  <si>
    <t>Bharat Petroleum Corporation Ltd.</t>
  </si>
  <si>
    <t>Bharti Airtel Ltd.</t>
  </si>
  <si>
    <t>Britannia Industries Ltd.</t>
  </si>
  <si>
    <t>Cipla Ltd.</t>
  </si>
  <si>
    <t>Coal India Ltd.</t>
  </si>
  <si>
    <t>Divi's Laboratories Ltd.</t>
  </si>
  <si>
    <t>Dr. Reddy's Laboratories Ltd.</t>
  </si>
  <si>
    <t>Eicher Motors Ltd.</t>
  </si>
  <si>
    <t>Grasim Industries Ltd.</t>
  </si>
  <si>
    <t>HCL Technologies Ltd.</t>
  </si>
  <si>
    <t>HDFC Bank Ltd.</t>
  </si>
  <si>
    <t>HDFC Life Insurance Company Ltd.</t>
  </si>
  <si>
    <t>Hero MotoCorp Ltd.</t>
  </si>
  <si>
    <t>Hindalco Industries Ltd.</t>
  </si>
  <si>
    <t>Hindustan Unilever Ltd.</t>
  </si>
  <si>
    <t>Housing Development Finance Corporation Ltd.</t>
  </si>
  <si>
    <t>ICICI Bank Ltd.</t>
  </si>
  <si>
    <t>ITC Ltd.</t>
  </si>
  <si>
    <t>Indian Oil Corporation Ltd.</t>
  </si>
  <si>
    <t>IndusInd Bank Ltd.</t>
  </si>
  <si>
    <t>Infosys Ltd.</t>
  </si>
  <si>
    <t>JSW Steel Ltd.</t>
  </si>
  <si>
    <t>Kotak Mahindra Bank Ltd.</t>
  </si>
  <si>
    <t>Larsen &amp; Toubro Ltd.</t>
  </si>
  <si>
    <t>Mahindra &amp; Mahindra Ltd.</t>
  </si>
  <si>
    <t>Maruti Suzuki India Ltd.</t>
  </si>
  <si>
    <t>NTPC Ltd.</t>
  </si>
  <si>
    <t>Nestle India Ltd.</t>
  </si>
  <si>
    <t>Oil &amp; Natural Gas Corporation Ltd.</t>
  </si>
  <si>
    <t>Power Grid Corporation of India Ltd.</t>
  </si>
  <si>
    <t>Reliance Industries Ltd.</t>
  </si>
  <si>
    <t>SBI Life Insurance Company Ltd.</t>
  </si>
  <si>
    <t>Shree Cement Ltd.</t>
  </si>
  <si>
    <t>State Bank of India</t>
  </si>
  <si>
    <t>Sun Pharmaceutical Industries Ltd.</t>
  </si>
  <si>
    <t>Tata Consultancy Services Ltd.</t>
  </si>
  <si>
    <t>Tata Consumer Products Ltd.</t>
  </si>
  <si>
    <t>Tata Motors Ltd.</t>
  </si>
  <si>
    <t>Tata Steel Ltd.</t>
  </si>
  <si>
    <t>Tech Mahindra Ltd.</t>
  </si>
  <si>
    <t>Titan Company Ltd.</t>
  </si>
  <si>
    <t>UPL Ltd.</t>
  </si>
  <si>
    <t>UltraTech Cement Ltd.</t>
  </si>
  <si>
    <t>Wipro Ltd.</t>
  </si>
  <si>
    <t>0.1</t>
  </si>
  <si>
    <t>%
Change during the year</t>
  </si>
  <si>
    <t>%
Change during the month</t>
  </si>
  <si>
    <t># Details of no. of companies in "permitted to trade" category which are active.</t>
  </si>
  <si>
    <t>Adani Ports and Special Economic Zone Limited</t>
  </si>
  <si>
    <t>Asian Paints Limited</t>
  </si>
  <si>
    <t>Axis Bank Limited</t>
  </si>
  <si>
    <t>Bajaj Auto Limited</t>
  </si>
  <si>
    <t>Bajaj Finserv Limited</t>
  </si>
  <si>
    <t>Bajaj Finance Limited</t>
  </si>
  <si>
    <t>Bharti Airtel Limited</t>
  </si>
  <si>
    <t>Britannia Industries Limited</t>
  </si>
  <si>
    <t>Cipla Limited</t>
  </si>
  <si>
    <t>Dr. Reddy's Laboratories Limited</t>
  </si>
  <si>
    <t>Grasim Industries Limited</t>
  </si>
  <si>
    <t>HCL Technologies Limited</t>
  </si>
  <si>
    <t>Housing Development Finance Corporation Limited</t>
  </si>
  <si>
    <t>HDFC Bank Limited</t>
  </si>
  <si>
    <t>HDFC Life Insurance Company Limited</t>
  </si>
  <si>
    <t>Hindalco Industries Limited</t>
  </si>
  <si>
    <t>Hindustan Unilever Limited</t>
  </si>
  <si>
    <t>ICICI Bank Limited</t>
  </si>
  <si>
    <t>IndusInd Bank Limited</t>
  </si>
  <si>
    <t>Infosys Limited</t>
  </si>
  <si>
    <t>ITC Limited</t>
  </si>
  <si>
    <t>JSW Steel Limited</t>
  </si>
  <si>
    <t>Kotak Mahindra Bank Limited</t>
  </si>
  <si>
    <t>Larsen &amp; Toubro Limited</t>
  </si>
  <si>
    <t>Mahindra &amp; Mahindra Limited</t>
  </si>
  <si>
    <t>Maruti Suzuki India Limited</t>
  </si>
  <si>
    <t>Nestle India Ltd</t>
  </si>
  <si>
    <t>NTPC Limited</t>
  </si>
  <si>
    <t>Oil &amp; Natural Gas Corporation Limited</t>
  </si>
  <si>
    <t>Power Grid Corporation of India Limited</t>
  </si>
  <si>
    <t>Reliance Industries Limited</t>
  </si>
  <si>
    <t>Sun Pharmaceuticals Industries Limited</t>
  </si>
  <si>
    <t>Tata Motors Limited</t>
  </si>
  <si>
    <t>Tata Steel Limited</t>
  </si>
  <si>
    <t>Tata Consultancy Services Limited</t>
  </si>
  <si>
    <t>Tech Mahindra Limited</t>
  </si>
  <si>
    <t>Titan Company Limited</t>
  </si>
  <si>
    <t>UltraTech Cement Limited</t>
  </si>
  <si>
    <t>Wipro Limited</t>
  </si>
  <si>
    <t>5.00/5.60</t>
  </si>
  <si>
    <t>Consumer Price Index (2012 =100) Rate (in per cent) (Y-o-Y)</t>
  </si>
  <si>
    <t>III. Gross Capital Formation at current prices as a per cent of GDP at current market prices in 2020-21*</t>
  </si>
  <si>
    <t>II. Gross Saving as a per cent of Gross National Disposable Income at current market prices in 2020-21*</t>
  </si>
  <si>
    <t>Table 15: Review of Accepted Ratings of Corporate Debt Securities (Maturity &gt;= 1 year)</t>
  </si>
  <si>
    <t>Amount
(Rs.crore)</t>
  </si>
  <si>
    <t>No. of Issues</t>
  </si>
  <si>
    <t>Table 61: Progress Report of NSDL &amp; CDSL  (Listed Companies)</t>
  </si>
  <si>
    <t>* Options Includes both Options on Futures &amp; Commodity</t>
  </si>
  <si>
    <t>Options *</t>
  </si>
  <si>
    <t># Average during the period.</t>
  </si>
  <si>
    <t>Average of close</t>
  </si>
  <si>
    <t>Average of close#</t>
  </si>
  <si>
    <r>
      <t>Turnover 
(</t>
    </r>
    <r>
      <rPr>
        <sz val="10"/>
        <color theme="1"/>
        <rFont val="Rupee Foradian"/>
        <family val="2"/>
      </rPr>
      <t>₹</t>
    </r>
    <r>
      <rPr>
        <b/>
        <sz val="10"/>
        <color theme="1"/>
        <rFont val="Rupee Foradian"/>
        <family val="2"/>
      </rPr>
      <t xml:space="preserve"> </t>
    </r>
    <r>
      <rPr>
        <b/>
        <sz val="10"/>
        <color theme="1"/>
        <rFont val="Garamond"/>
        <family val="1"/>
      </rPr>
      <t>crore)</t>
    </r>
  </si>
  <si>
    <r>
      <t>Turnover 
(</t>
    </r>
    <r>
      <rPr>
        <sz val="10"/>
        <color theme="1"/>
        <rFont val="Garamond"/>
        <family val="1"/>
      </rPr>
      <t xml:space="preserve">₹ </t>
    </r>
    <r>
      <rPr>
        <b/>
        <sz val="10"/>
        <color theme="1"/>
        <rFont val="Garamond"/>
        <family val="1"/>
      </rPr>
      <t>crore)</t>
    </r>
  </si>
  <si>
    <r>
      <t>Value
(</t>
    </r>
    <r>
      <rPr>
        <sz val="10"/>
        <color theme="1"/>
        <rFont val="Rupee Foradian"/>
        <family val="2"/>
      </rPr>
      <t>₹</t>
    </r>
    <r>
      <rPr>
        <b/>
        <sz val="10"/>
        <color theme="1"/>
        <rFont val="Rupee Foradian"/>
        <family val="2"/>
      </rPr>
      <t xml:space="preserve"> </t>
    </r>
    <r>
      <rPr>
        <b/>
        <sz val="10"/>
        <color theme="1"/>
        <rFont val="Garamond"/>
        <family val="1"/>
      </rPr>
      <t>crore)</t>
    </r>
  </si>
  <si>
    <t>2. Values provided for ‘Open interest’ are inclusive of both call and put option.</t>
  </si>
  <si>
    <r>
      <t>Turnover 
(</t>
    </r>
    <r>
      <rPr>
        <sz val="10"/>
        <color theme="1"/>
        <rFont val="Rupee Foradian"/>
        <family val="2"/>
      </rPr>
      <t xml:space="preserve">₹ </t>
    </r>
    <r>
      <rPr>
        <b/>
        <sz val="10"/>
        <color theme="1"/>
        <rFont val="Garamond"/>
        <family val="1"/>
      </rPr>
      <t>crore)</t>
    </r>
  </si>
  <si>
    <t xml:space="preserve"> 2. Option contracts were launched at BSE from June 2020.</t>
  </si>
  <si>
    <t>Note: 1. Conversion factors: Brent Crude Oil (1 Tonne = 7.33 Barrels)</t>
  </si>
  <si>
    <r>
      <t>Value
(</t>
    </r>
    <r>
      <rPr>
        <sz val="10"/>
        <color theme="1"/>
        <rFont val="Rupee Foradian"/>
        <family val="2"/>
      </rPr>
      <t>₹</t>
    </r>
    <r>
      <rPr>
        <b/>
        <sz val="10"/>
        <color theme="1"/>
        <rFont val="Garamond"/>
        <family val="1"/>
      </rPr>
      <t>crore)</t>
    </r>
  </si>
  <si>
    <r>
      <t>Turnover 
(</t>
    </r>
    <r>
      <rPr>
        <sz val="10"/>
        <color theme="1"/>
        <rFont val="Rupee Foradian"/>
        <family val="2"/>
      </rPr>
      <t>₹</t>
    </r>
    <r>
      <rPr>
        <b/>
        <sz val="10"/>
        <color theme="1"/>
        <rFont val="Garamond"/>
        <family val="1"/>
      </rPr>
      <t>crore)</t>
    </r>
  </si>
  <si>
    <t>2. Futures trading in Agri. segment of NSE commenced from 1st Dec. 2020</t>
  </si>
  <si>
    <t>Note: 1.Option contracts were launched at NSE from June 2020.</t>
  </si>
  <si>
    <r>
      <t>Turnover 
(</t>
    </r>
    <r>
      <rPr>
        <sz val="12"/>
        <color theme="1"/>
        <rFont val="Rupee Foradian"/>
        <family val="2"/>
      </rPr>
      <t>₹</t>
    </r>
    <r>
      <rPr>
        <b/>
        <sz val="12"/>
        <color theme="1"/>
        <rFont val="Rupee Foradian"/>
        <family val="2"/>
      </rPr>
      <t xml:space="preserve"> </t>
    </r>
    <r>
      <rPr>
        <b/>
        <sz val="12"/>
        <color theme="1"/>
        <rFont val="Garamond"/>
        <family val="1"/>
      </rPr>
      <t>crore)</t>
    </r>
  </si>
  <si>
    <r>
      <t>Turnover 
(</t>
    </r>
    <r>
      <rPr>
        <sz val="12"/>
        <color theme="1"/>
        <rFont val="Garamond"/>
        <family val="1"/>
      </rPr>
      <t xml:space="preserve">₹ </t>
    </r>
    <r>
      <rPr>
        <b/>
        <sz val="12"/>
        <color theme="1"/>
        <rFont val="Garamond"/>
        <family val="1"/>
      </rPr>
      <t>crore)</t>
    </r>
  </si>
  <si>
    <r>
      <t>Value
(</t>
    </r>
    <r>
      <rPr>
        <sz val="12"/>
        <color theme="1"/>
        <rFont val="Rupee Foradian"/>
        <family val="2"/>
      </rPr>
      <t>₹</t>
    </r>
    <r>
      <rPr>
        <b/>
        <sz val="12"/>
        <color theme="1"/>
        <rFont val="Rupee Foradian"/>
        <family val="2"/>
      </rPr>
      <t xml:space="preserve"> </t>
    </r>
    <r>
      <rPr>
        <b/>
        <sz val="12"/>
        <color theme="1"/>
        <rFont val="Garamond"/>
        <family val="1"/>
      </rPr>
      <t>crore)</t>
    </r>
  </si>
  <si>
    <r>
      <t>Turnover 
(</t>
    </r>
    <r>
      <rPr>
        <sz val="12"/>
        <color theme="1"/>
        <rFont val="Rupee Foradian"/>
        <family val="2"/>
      </rPr>
      <t xml:space="preserve">₹ </t>
    </r>
    <r>
      <rPr>
        <b/>
        <sz val="12"/>
        <color theme="1"/>
        <rFont val="Garamond"/>
        <family val="1"/>
      </rPr>
      <t>crore)</t>
    </r>
  </si>
  <si>
    <t>3. Data for financial year is average of the monthly share.</t>
  </si>
  <si>
    <t>Total Turnover (Rs. Crore) *</t>
  </si>
  <si>
    <t>3. Average Daily OI and Values of Contract have been derived by taking the sum of end of day OI and then dividing by no. of trading days during the month</t>
  </si>
  <si>
    <t>2. Closing prices have been considered for the most active contract at the end of month</t>
  </si>
  <si>
    <t>1. Options includes both 'options on futures' and 'options on goods'</t>
  </si>
  <si>
    <t>Note:</t>
  </si>
  <si>
    <t>Total MCX Options</t>
  </si>
  <si>
    <t>₹/ mmBtu</t>
  </si>
  <si>
    <t>1250 mmBtu</t>
  </si>
  <si>
    <t xml:space="preserve">Natural Gas </t>
  </si>
  <si>
    <t>₹/ Barrel</t>
  </si>
  <si>
    <t>100 barrels</t>
  </si>
  <si>
    <t>₹/ 1KG</t>
  </si>
  <si>
    <t>5 MT</t>
  </si>
  <si>
    <t>1.5 MT</t>
  </si>
  <si>
    <t>2.5 MT</t>
  </si>
  <si>
    <t>5 'KGs</t>
  </si>
  <si>
    <t>Silver Mini</t>
  </si>
  <si>
    <t>30 'KGs</t>
  </si>
  <si>
    <t>₹/10 grams</t>
  </si>
  <si>
    <t>100 'Grams</t>
  </si>
  <si>
    <t>1 'KG</t>
  </si>
  <si>
    <t>Total MCX Futures</t>
  </si>
  <si>
    <t>₹/ Unit</t>
  </si>
  <si>
    <t>₹/100 KG</t>
  </si>
  <si>
    <t>1 MT</t>
  </si>
  <si>
    <t>₹/20 KG</t>
  </si>
  <si>
    <t>4 MT</t>
  </si>
  <si>
    <t>₹/ KG</t>
  </si>
  <si>
    <t>360 KGs</t>
  </si>
  <si>
    <t>₹/10 KG</t>
  </si>
  <si>
    <t>10 MT</t>
  </si>
  <si>
    <t>₹/ 1Bale</t>
  </si>
  <si>
    <t>25 'Bales (170 kg/ Bale)</t>
  </si>
  <si>
    <t>1 'KGs</t>
  </si>
  <si>
    <t>Silver Micro</t>
  </si>
  <si>
    <t>₹/1 grams</t>
  </si>
  <si>
    <t>1 'Gram</t>
  </si>
  <si>
    <t>Gold Petals</t>
  </si>
  <si>
    <t>₹/8 grams</t>
  </si>
  <si>
    <t>8 'Grams</t>
  </si>
  <si>
    <t>Gold Gunia</t>
  </si>
  <si>
    <t>Values of Contracts (Rs Crore)</t>
  </si>
  <si>
    <t>No of Contracts</t>
  </si>
  <si>
    <t>Close Price</t>
  </si>
  <si>
    <t>Quotation</t>
  </si>
  <si>
    <t>Value (₹ crore)</t>
  </si>
  <si>
    <t>Contract Size</t>
  </si>
  <si>
    <t>Name of the Commodity Contract</t>
  </si>
  <si>
    <t>₹/ Quintal</t>
  </si>
  <si>
    <t>₹/ MT</t>
  </si>
  <si>
    <t>Average Daily Open Interest</t>
  </si>
  <si>
    <t>Name of the Commodity contract</t>
  </si>
  <si>
    <t>4. Closing price of the month is for futures contract traded as on last trading day of the month. Closing price as on Dec-21 and Jan-22 is for FUTBLNGOLDM04-FEB-2022 and FUTBLNGOLDM04-MAR-2022 respectively.</t>
  </si>
  <si>
    <t>100 Grams</t>
  </si>
  <si>
    <t>1 KG</t>
  </si>
  <si>
    <t>30 Kg</t>
  </si>
  <si>
    <t>₹/ Bale</t>
  </si>
  <si>
    <t>25 Bales</t>
  </si>
  <si>
    <t>1000 KGs</t>
  </si>
  <si>
    <t>Total -NSE Options</t>
  </si>
  <si>
    <t>Total -NSE Futures</t>
  </si>
  <si>
    <t>₹/10 KGs</t>
  </si>
  <si>
    <t>Crude Degummed  Soybean Oil </t>
  </si>
  <si>
    <t>₹/ gram</t>
  </si>
  <si>
    <t>1Gram</t>
  </si>
  <si>
    <t>Gold 1G</t>
  </si>
  <si>
    <t>Total - ICEX Futures</t>
  </si>
  <si>
    <t xml:space="preserve">HDFC        </t>
  </si>
  <si>
    <t xml:space="preserve">BAJFINANCE  </t>
  </si>
  <si>
    <t xml:space="preserve">STATE BANK  </t>
  </si>
  <si>
    <t xml:space="preserve">TITAN       </t>
  </si>
  <si>
    <t xml:space="preserve">DR.REDDY'S  </t>
  </si>
  <si>
    <t xml:space="preserve">HDFC BANK   </t>
  </si>
  <si>
    <t xml:space="preserve">INFOSYS LTD </t>
  </si>
  <si>
    <t xml:space="preserve">RELIANCE    </t>
  </si>
  <si>
    <t xml:space="preserve">TATA STEEL  </t>
  </si>
  <si>
    <t xml:space="preserve">MAH &amp; MAH   </t>
  </si>
  <si>
    <t xml:space="preserve">HIND UNI LT </t>
  </si>
  <si>
    <t xml:space="preserve">NESTLE (I)  </t>
  </si>
  <si>
    <t xml:space="preserve">ITC LTD.    </t>
  </si>
  <si>
    <t xml:space="preserve">WIPRO LTD.  </t>
  </si>
  <si>
    <t xml:space="preserve">SUN PHARMA. </t>
  </si>
  <si>
    <t xml:space="preserve">ICICI BANK  </t>
  </si>
  <si>
    <t xml:space="preserve">AXIS BANK   </t>
  </si>
  <si>
    <t xml:space="preserve">HCL TECHNO  </t>
  </si>
  <si>
    <t xml:space="preserve">BHARTI ARTL </t>
  </si>
  <si>
    <t xml:space="preserve">MARUTISUZUK </t>
  </si>
  <si>
    <t xml:space="preserve">TCS LTD.    </t>
  </si>
  <si>
    <t xml:space="preserve">NTPC LTD    </t>
  </si>
  <si>
    <t xml:space="preserve">TECH MAH    </t>
  </si>
  <si>
    <t xml:space="preserve">POWER GRID  </t>
  </si>
  <si>
    <t xml:space="preserve">BAJAJ FINSE </t>
  </si>
  <si>
    <t xml:space="preserve"> 1. Beta &amp; R2 are calculated for the trailing 12 months .Beta measures the  degree to which any portfolio of stocks is affected as compared to the effect on the market as a whole.</t>
  </si>
  <si>
    <t>FPOs by SMEs</t>
  </si>
  <si>
    <t>New Issues listed at SME Platform</t>
  </si>
  <si>
    <t>SME IPOs</t>
  </si>
  <si>
    <t>IPOs of Start-ups</t>
  </si>
  <si>
    <t>Table 6: Resource Mobilisation by SMEs through Equity Issues</t>
  </si>
  <si>
    <t>Table 6:  Resource Moblisiation by SMEs through Equity Issues</t>
  </si>
  <si>
    <t>Common#</t>
  </si>
  <si>
    <t>#Listed at any two or three exchanges.</t>
  </si>
  <si>
    <t>-</t>
  </si>
  <si>
    <t>Table 2: Company-wise Capital Raised through Public and Rights Issues (Equity) during February 2022</t>
  </si>
  <si>
    <t>Table 3: Offers closed during February 2022 under SEBI (SAST), 2011</t>
  </si>
  <si>
    <t>Table 24: Component Stocks: S&amp;P BSE Sensex (February 2022)</t>
  </si>
  <si>
    <t>Table 25: Component Stocks: Nifty 50 Index (February 2022)</t>
  </si>
  <si>
    <t>Table 26: Component Stock: SX 40 Index (February 2022)</t>
  </si>
  <si>
    <t>Table 63: Depository Statistics as on February 28,2022</t>
  </si>
  <si>
    <t>Table 3: Offers closed during February 2022 under SEBI (Substantial Acquisition of Shares and Takeover) Regulations , 2011</t>
  </si>
  <si>
    <t>Feb-22</t>
  </si>
  <si>
    <t>$ indicates upto February 28,2022</t>
  </si>
  <si>
    <t>$ indicates upto February,2022</t>
  </si>
  <si>
    <t>$ indicates upto  February 28, 2022</t>
  </si>
  <si>
    <t>$ indicates upto February 28, 2022</t>
  </si>
  <si>
    <t>$ indicates  upto February 28,2022</t>
  </si>
  <si>
    <t>Table 25: Component Stocks: Nifty 50 Index during February 2022</t>
  </si>
  <si>
    <t>Table 24: Component Stocks: S&amp;P BSE Sensex during February 2022</t>
  </si>
  <si>
    <t>Table 26: Component Stocks: SX40 Index during February 2022</t>
  </si>
  <si>
    <t>$ indicates upto  February 28,2022</t>
  </si>
  <si>
    <t>$ Indicates upto February 28,2022</t>
  </si>
  <si>
    <t>$ indicates as on February 28, 2022</t>
  </si>
  <si>
    <t>Feb 2022</t>
  </si>
  <si>
    <t>Feb 2021</t>
  </si>
  <si>
    <t>No. of schemes as on February 28,2022</t>
  </si>
  <si>
    <t>No. of folios as on February 28,2022</t>
  </si>
  <si>
    <t>Net Assets Under Management as on February 28,2022  (₹ crore)</t>
  </si>
  <si>
    <t xml:space="preserve">Average Net Assets under Management for   February 28,2022
</t>
  </si>
  <si>
    <t>No. of segregated portfolios created as on  February 28,2022</t>
  </si>
  <si>
    <t>Net Assets Under Management in segregated portfolios as on February 28,2022
 (₹ crore)</t>
  </si>
  <si>
    <t>$ indicates as on February 28,2022</t>
  </si>
  <si>
    <t>Choice International Ltd</t>
  </si>
  <si>
    <t>Alkosign Ltd.</t>
  </si>
  <si>
    <t>Adani Wilmar Ltd.</t>
  </si>
  <si>
    <t>BSE SME IPO</t>
  </si>
  <si>
    <t>IPO</t>
  </si>
  <si>
    <t>Rights Issue</t>
  </si>
  <si>
    <t>NSE SME IPO</t>
  </si>
  <si>
    <t>4.52</t>
  </si>
  <si>
    <t>18.36</t>
  </si>
  <si>
    <t>6.85</t>
  </si>
  <si>
    <t>50.07</t>
  </si>
  <si>
    <t>69.75</t>
  </si>
  <si>
    <t>2.58</t>
  </si>
  <si>
    <t>Quality RO Industries Ltd.</t>
  </si>
  <si>
    <t>Safa Systems &amp; Technologies Ltd.</t>
  </si>
  <si>
    <t>Maruti Interior Products Ltd.</t>
  </si>
  <si>
    <t>Vedant Fashions Ltd.</t>
  </si>
  <si>
    <t>Shivam Autotech Ltd.</t>
  </si>
  <si>
    <t>Mr.Satnam Singh, Ms.Harjot Kaur Chawla &amp; Ms.Parminder Kaur</t>
  </si>
  <si>
    <t>Mr. Kavit Jayeshbhai Thakkar &amp; Mrs. Aartiben Jayeshbhai Thakkar</t>
  </si>
  <si>
    <t>Mr. Anand Manoj Shah, Ms. Kaushal Anand Shah, Mr. Milan Bhupenda Shah, Ms. Amisha Milan Shah &amp; Mr. Hasmukh K Gala</t>
  </si>
  <si>
    <t>Mr. Madhusudan Kela</t>
  </si>
  <si>
    <t>Mrs. Shaik Haseena, Mr. Gangavarapu Prasanth &amp; Mr. Tangella Suresh</t>
  </si>
  <si>
    <t>IFL Enterprise</t>
  </si>
  <si>
    <t>Gandhi Nishant S</t>
  </si>
  <si>
    <t>Patel Ghanshyambhai N &amp; Patel Pareshbhai Nanjibhai</t>
  </si>
  <si>
    <t>Sea Gold Infrastructure Ltd.</t>
  </si>
  <si>
    <t>Sunshield Chemicals Ltd.</t>
  </si>
  <si>
    <t>Mercury Metals Ltd.</t>
  </si>
  <si>
    <t>Mehai Technology Ltd.</t>
  </si>
  <si>
    <t>Supremex Shine Steels Ltd.</t>
  </si>
  <si>
    <t>IKAB Securities &amp; Investment Ltd.</t>
  </si>
  <si>
    <t>KLK Electrical Ltd.</t>
  </si>
  <si>
    <t>Lyka Labs Ltd.</t>
  </si>
  <si>
    <t>Hotel Rugby Ltd.</t>
  </si>
  <si>
    <t>Parsharti Investment Ltd.</t>
  </si>
  <si>
    <t>Indus Petrochem Ltd.</t>
  </si>
  <si>
    <t>Dynamic Services &amp; Security Ltd.</t>
  </si>
  <si>
    <t>Mr. Sreenivasa Sreekanth Uppuluri, Mr. Yerradoddi Ramesh Reddy &amp; Edvenswa Tech Private Ltd.</t>
  </si>
  <si>
    <t>Ipca Laboratories Ltd.</t>
  </si>
  <si>
    <t>2021-22 (Till February 2022)</t>
  </si>
  <si>
    <t>Vishvprabha Ventures Ltd.</t>
  </si>
  <si>
    <t>Som Distilleries and Breweries Ltd.</t>
  </si>
  <si>
    <t>Precision Metaliks Ltd.</t>
  </si>
  <si>
    <t>Richa Info Systems Ltd.</t>
  </si>
  <si>
    <t>Vaidya Sane Ayurved Laboratories Ltd.</t>
  </si>
  <si>
    <t>2. #Of the February 2021 AUM, Rs. 15,26,047 crore are contributed by funds from EPFO/PFs.</t>
  </si>
  <si>
    <t>2. Of the February 2022 AUM,  Rs.17,49,240 crore are contributed by funds from EPFO/PFs.</t>
  </si>
  <si>
    <t>57013#</t>
  </si>
  <si>
    <t>#20868 branches activated in Feb 2022</t>
  </si>
  <si>
    <t>Bhubaneshwar</t>
  </si>
  <si>
    <t>0#</t>
  </si>
  <si>
    <t>Source : ICEX, BSE and NSE</t>
  </si>
  <si>
    <t>Average Daily Open Interest in Feb-22</t>
  </si>
  <si>
    <t>Table 74: Commodity-wise turnover and trading volume at ICEX, BSE and NSE</t>
  </si>
  <si>
    <t>Sr.No</t>
  </si>
  <si>
    <t>Symbol</t>
  </si>
  <si>
    <t>Barley</t>
  </si>
  <si>
    <t>BARLEYJPR</t>
  </si>
  <si>
    <t>Bajra</t>
  </si>
  <si>
    <t>BAJRA</t>
  </si>
  <si>
    <t>Castorseed</t>
  </si>
  <si>
    <t>CASTOR</t>
  </si>
  <si>
    <t>Chana</t>
  </si>
  <si>
    <t>CHANA</t>
  </si>
  <si>
    <t>Cotton seed oil cake</t>
  </si>
  <si>
    <t>COCUDAKL</t>
  </si>
  <si>
    <t>Coriander</t>
  </si>
  <si>
    <t>DHANIYA</t>
  </si>
  <si>
    <t>Guargum</t>
  </si>
  <si>
    <t>GUARGUM5</t>
  </si>
  <si>
    <t>Guar seed</t>
  </si>
  <si>
    <t>GUARSEED10</t>
  </si>
  <si>
    <t>Gur</t>
  </si>
  <si>
    <t>GUR</t>
  </si>
  <si>
    <t>₹/ 40KG</t>
  </si>
  <si>
    <t>Jeera</t>
  </si>
  <si>
    <t>JEERAUNJHA</t>
  </si>
  <si>
    <t>3 MT</t>
  </si>
  <si>
    <t>KAPAS</t>
  </si>
  <si>
    <t>₹/ 20KG</t>
  </si>
  <si>
    <t>Maize</t>
  </si>
  <si>
    <t>MAIZE</t>
  </si>
  <si>
    <t>RM seed</t>
  </si>
  <si>
    <t>RMSEED</t>
  </si>
  <si>
    <t>Soy bean</t>
  </si>
  <si>
    <t>SYBEANIDR</t>
  </si>
  <si>
    <t>Refined Soy Oil</t>
  </si>
  <si>
    <t>SYOREF</t>
  </si>
  <si>
    <t>₹/ 10 KG</t>
  </si>
  <si>
    <t>TMCFGRNZM</t>
  </si>
  <si>
    <t>Wheat</t>
  </si>
  <si>
    <t>WHEATFAQ</t>
  </si>
  <si>
    <t>STEEL</t>
  </si>
  <si>
    <t>Index</t>
  </si>
  <si>
    <t>AGRIDEX</t>
  </si>
  <si>
    <t>GUAREX</t>
  </si>
  <si>
    <t>SOYDEX</t>
  </si>
  <si>
    <t>Total Index Futures</t>
  </si>
  <si>
    <t>Total NCDEX Futures</t>
  </si>
  <si>
    <t>Guarseed</t>
  </si>
  <si>
    <t>Soybean</t>
  </si>
  <si>
    <t>RM Seed</t>
  </si>
  <si>
    <t>Total NCDEX Options</t>
  </si>
  <si>
    <t>Note: 1.AGRIDEX volume are in '000 lots and is not included for computing the total volume in "000 tonnes" .</t>
  </si>
  <si>
    <t xml:space="preserve">Table 73: Commodity-wise turnover and trading volume at NCDEX </t>
  </si>
  <si>
    <t>#Second Advance Estimates as per MOSPI press release dated Feb 28,2022</t>
  </si>
  <si>
    <t>* First Revised Estimates for 2020-21 as per MOSPI press release dated Jan 31, 2022</t>
  </si>
  <si>
    <t>Central Govt. Market Borrowing-Gross (₹ billion)^</t>
  </si>
  <si>
    <t>Source :  RBI, MOSPI,  Ministry of Commerce &amp; Industry, Office of the Economic Adviser.</t>
  </si>
  <si>
    <t>Table 75:  Macro Economic Indicators</t>
  </si>
  <si>
    <t>Table 64: Number of commodities permitted and traded at exchanges during February 2022</t>
  </si>
  <si>
    <t>Table 64: Number of Commodities Permitted and traded at Exchanges during February 2022</t>
  </si>
  <si>
    <t>Table 68: Trends in Commodity Derivatives at ICEX</t>
  </si>
</sst>
</file>

<file path=xl/styles.xml><?xml version="1.0" encoding="utf-8"?>
<styleSheet xmlns="http://schemas.openxmlformats.org/spreadsheetml/2006/main" xmlns:mc="http://schemas.openxmlformats.org/markup-compatibility/2006" xmlns:x14ac="http://schemas.microsoft.com/office/spreadsheetml/2009/9/ac" mc:Ignorable="x14ac">
  <numFmts count="42">
    <numFmt numFmtId="43" formatCode="_ * #,##0.00_ ;_ * \-#,##0.00_ ;_ * &quot;-&quot;??_ ;_ @_ "/>
    <numFmt numFmtId="164" formatCode="_(* #,##0.00_);_(* \(#,##0.00\);_(* &quot;-&quot;??_);_(@_)"/>
    <numFmt numFmtId="165" formatCode="#,##0;\-#,##0;0"/>
    <numFmt numFmtId="166" formatCode="0.0"/>
    <numFmt numFmtId="167" formatCode="0.0;\-0.0;0"/>
    <numFmt numFmtId="168" formatCode="#,##0;\-#,##0;0.0"/>
    <numFmt numFmtId="169" formatCode="0;\(0\)"/>
    <numFmt numFmtId="170" formatCode="0\,00\,000;\-0\,00\,000;0"/>
    <numFmt numFmtId="171" formatCode="0\,00\,00\,000;\-0\,00\,00\,000;0"/>
    <numFmt numFmtId="172" formatCode="0.0;\-0.0;0.0"/>
    <numFmt numFmtId="173" formatCode="0.0;0.0;0"/>
    <numFmt numFmtId="174" formatCode="0.0;\(0\);0.0"/>
    <numFmt numFmtId="175" formatCode="0.00;\-0.00;0.0"/>
    <numFmt numFmtId="176" formatCode="#,##0.0;\-#,##0.0;0.0"/>
    <numFmt numFmtId="177" formatCode="#,##0.0"/>
    <numFmt numFmtId="178" formatCode="0;\-0;0"/>
    <numFmt numFmtId="179" formatCode="0\,00\,00\,00\,000;\-0\,00\,00\,00\,000;0"/>
    <numFmt numFmtId="180" formatCode="0.00;\-0.00;0.00"/>
    <numFmt numFmtId="181" formatCode="#,##0.00;\-#,##0.00;0.0"/>
    <numFmt numFmtId="182" formatCode="[$-409]mmm\-yy;@"/>
    <numFmt numFmtId="183" formatCode="_(* #,##0.0_);_(* \(#,##0.0\);_(* &quot;-&quot;??_);_(@_)"/>
    <numFmt numFmtId="184" formatCode="_(* #,##0_);_(* \(#,##0\);_(* &quot;-&quot;??_);_(@_)"/>
    <numFmt numFmtId="185" formatCode="0.0000"/>
    <numFmt numFmtId="186" formatCode="_ * #,##0_ ;_ * \-#,##0_ ;_ * &quot;-&quot;??_ ;_ @_ "/>
    <numFmt numFmtId="187" formatCode="[$-409]d\-mmm\-yy;@"/>
    <numFmt numFmtId="188" formatCode="0.0%"/>
    <numFmt numFmtId="189" formatCode="[&gt;=10000000]#.###\,##\,##0;[&gt;=100000]#.###\,##0;##,##0.0"/>
    <numFmt numFmtId="190" formatCode="[&gt;=10000000]#\,##\,##\,##0;[&gt;=100000]#\,##\,##0;##,##0"/>
    <numFmt numFmtId="191" formatCode="[&gt;=10000000]#.00\,##\,##\,##0;[&gt;=100000]#.00\,##\,##0;##,##0.00"/>
    <numFmt numFmtId="192" formatCode="[&gt;=10000000]#.0\,##\,##\,##0;[&gt;=100000]#.0\,##\,##0;##,##0.0"/>
    <numFmt numFmtId="193" formatCode="[&gt;=10000000]#.##\,##\,##0;[&gt;=100000]#.##\,##0;##,##0"/>
    <numFmt numFmtId="194" formatCode="[$-409]d/mmm/yy;@"/>
    <numFmt numFmtId="195" formatCode="0.0;\(0.0\)"/>
    <numFmt numFmtId="196" formatCode="[$-409]d\-mmm\-yyyy;@"/>
    <numFmt numFmtId="197" formatCode="0.00_);\(0.00\)"/>
    <numFmt numFmtId="198" formatCode="0.0_ ;\-0.0\ "/>
    <numFmt numFmtId="199" formatCode="#,##0_ ;\-#,##0\ "/>
    <numFmt numFmtId="200" formatCode="[&gt;=10000000]#.#\,##0;[&gt;=100000]#.##;##,##0"/>
    <numFmt numFmtId="201" formatCode="[&gt;=10000000]#.#\,##\,##0;[&gt;=100000]#.#\,##0;##,##0"/>
    <numFmt numFmtId="202" formatCode="#,##0.00;\-#,##0.00;0.000"/>
    <numFmt numFmtId="203" formatCode="#,##0.00;\-#,##0.00;0.00"/>
    <numFmt numFmtId="204" formatCode="0.00_ ;\-0.00\ "/>
  </numFmts>
  <fonts count="93">
    <font>
      <sz val="10"/>
      <name val="Arial"/>
    </font>
    <font>
      <sz val="11"/>
      <color theme="1"/>
      <name val="Calibri"/>
      <family val="2"/>
      <scheme val="minor"/>
    </font>
    <font>
      <sz val="11"/>
      <color theme="1"/>
      <name val="Calibri"/>
      <family val="2"/>
      <scheme val="minor"/>
    </font>
    <font>
      <sz val="10"/>
      <name val="Arial"/>
      <family val="2"/>
    </font>
    <font>
      <sz val="6"/>
      <color indexed="8"/>
      <name val="Arial"/>
      <family val="2"/>
    </font>
    <font>
      <sz val="10"/>
      <name val="Arial"/>
      <family val="2"/>
    </font>
    <font>
      <b/>
      <sz val="10"/>
      <color indexed="8"/>
      <name val="Palatino Linotype"/>
      <family val="1"/>
    </font>
    <font>
      <sz val="10"/>
      <color indexed="8"/>
      <name val="Palatino Linotype"/>
      <family val="1"/>
    </font>
    <font>
      <sz val="10"/>
      <name val="Arial"/>
      <family val="2"/>
    </font>
    <font>
      <sz val="10"/>
      <name val="Palatino Linotype"/>
      <family val="1"/>
    </font>
    <font>
      <b/>
      <sz val="10"/>
      <name val="Palatino Linotype"/>
      <family val="1"/>
    </font>
    <font>
      <b/>
      <sz val="11"/>
      <color indexed="8"/>
      <name val="Garamond"/>
      <family val="1"/>
    </font>
    <font>
      <sz val="11"/>
      <name val="Garamond"/>
      <family val="1"/>
    </font>
    <font>
      <sz val="11"/>
      <color indexed="8"/>
      <name val="Garamond"/>
      <family val="1"/>
    </font>
    <font>
      <sz val="11"/>
      <color indexed="8"/>
      <name val="Calibri"/>
      <family val="2"/>
    </font>
    <font>
      <b/>
      <sz val="10"/>
      <color indexed="8"/>
      <name val="Garamond"/>
      <family val="1"/>
    </font>
    <font>
      <sz val="10"/>
      <name val="Garamond"/>
      <family val="1"/>
    </font>
    <font>
      <sz val="10"/>
      <color indexed="8"/>
      <name val="Garamond"/>
      <family val="1"/>
    </font>
    <font>
      <b/>
      <sz val="11"/>
      <color indexed="8"/>
      <name val="Rupee Foradian"/>
      <family val="2"/>
    </font>
    <font>
      <sz val="12"/>
      <name val="Garamond"/>
      <family val="1"/>
    </font>
    <font>
      <b/>
      <sz val="10"/>
      <name val="Garamond"/>
      <family val="1"/>
    </font>
    <font>
      <b/>
      <sz val="11"/>
      <name val="Garamond"/>
      <family val="1"/>
    </font>
    <font>
      <b/>
      <i/>
      <sz val="11"/>
      <color indexed="8"/>
      <name val="Garamond"/>
      <family val="1"/>
    </font>
    <font>
      <sz val="9"/>
      <color indexed="8"/>
      <name val="Arial"/>
      <family val="2"/>
    </font>
    <font>
      <sz val="6"/>
      <color indexed="8"/>
      <name val="Arial"/>
      <family val="2"/>
    </font>
    <font>
      <sz val="10"/>
      <name val="Times New Roman"/>
      <family val="1"/>
    </font>
    <font>
      <b/>
      <sz val="12"/>
      <color indexed="8"/>
      <name val="Garamond"/>
      <family val="1"/>
    </font>
    <font>
      <b/>
      <sz val="12"/>
      <name val="Garamond"/>
      <family val="1"/>
    </font>
    <font>
      <sz val="12"/>
      <color indexed="8"/>
      <name val="Garamond"/>
      <family val="1"/>
    </font>
    <font>
      <sz val="9"/>
      <name val="Garamond"/>
      <family val="1"/>
    </font>
    <font>
      <sz val="11"/>
      <color indexed="10"/>
      <name val="Garamond"/>
      <family val="1"/>
    </font>
    <font>
      <sz val="11"/>
      <name val="Arial"/>
      <family val="2"/>
    </font>
    <font>
      <sz val="11"/>
      <color theme="1"/>
      <name val="Calibri"/>
      <family val="2"/>
      <scheme val="minor"/>
    </font>
    <font>
      <sz val="10"/>
      <color theme="1"/>
      <name val="Garamond"/>
      <family val="2"/>
    </font>
    <font>
      <b/>
      <sz val="11"/>
      <color theme="1"/>
      <name val="Calibri"/>
      <family val="2"/>
      <scheme val="minor"/>
    </font>
    <font>
      <sz val="10"/>
      <color rgb="FF000000"/>
      <name val="Palatino Linotype"/>
      <family val="1"/>
    </font>
    <font>
      <b/>
      <sz val="11"/>
      <color theme="1"/>
      <name val="Garamond"/>
      <family val="1"/>
    </font>
    <font>
      <sz val="12"/>
      <color theme="1"/>
      <name val="Garamond"/>
      <family val="1"/>
    </font>
    <font>
      <sz val="11"/>
      <color theme="1"/>
      <name val="Garamond"/>
      <family val="1"/>
    </font>
    <font>
      <b/>
      <sz val="12"/>
      <color rgb="FF000000"/>
      <name val="Garamond"/>
      <family val="1"/>
    </font>
    <font>
      <b/>
      <sz val="12"/>
      <color theme="1"/>
      <name val="Garamond"/>
      <family val="1"/>
    </font>
    <font>
      <sz val="9"/>
      <color rgb="FF333333"/>
      <name val="Robotoregular"/>
    </font>
    <font>
      <sz val="10"/>
      <color theme="1"/>
      <name val="Garamond"/>
      <family val="1"/>
    </font>
    <font>
      <sz val="10"/>
      <color theme="1"/>
      <name val="Calibri"/>
      <family val="2"/>
      <scheme val="minor"/>
    </font>
    <font>
      <b/>
      <sz val="10"/>
      <color theme="1"/>
      <name val="Garamond"/>
      <family val="1"/>
    </font>
    <font>
      <sz val="10"/>
      <color rgb="FF000000"/>
      <name val="Garamond"/>
      <family val="1"/>
    </font>
    <font>
      <b/>
      <sz val="11"/>
      <color rgb="FF000000"/>
      <name val="Garamond"/>
      <family val="1"/>
    </font>
    <font>
      <b/>
      <sz val="10"/>
      <color rgb="FF000000"/>
      <name val="Garamond"/>
      <family val="1"/>
    </font>
    <font>
      <b/>
      <sz val="9"/>
      <color theme="1"/>
      <name val="Garamond"/>
      <family val="1"/>
    </font>
    <font>
      <sz val="12"/>
      <color theme="1"/>
      <name val="Calibri"/>
      <family val="2"/>
      <scheme val="minor"/>
    </font>
    <font>
      <sz val="11"/>
      <color theme="1"/>
      <name val="Calibri"/>
      <family val="2"/>
    </font>
    <font>
      <sz val="10"/>
      <color theme="1"/>
      <name val="Arial"/>
      <family val="2"/>
    </font>
    <font>
      <sz val="11"/>
      <color theme="3" tint="-0.499984740745262"/>
      <name val="Garamond"/>
      <family val="1"/>
    </font>
    <font>
      <sz val="12"/>
      <color rgb="FF000000"/>
      <name val="Garamond"/>
      <family val="1"/>
    </font>
    <font>
      <b/>
      <sz val="14"/>
      <color theme="4" tint="-0.499984740745262"/>
      <name val="Garamond"/>
      <family val="1"/>
    </font>
    <font>
      <sz val="10"/>
      <color rgb="FF000000"/>
      <name val="MyFirstFont"/>
    </font>
    <font>
      <sz val="9"/>
      <color rgb="FF000000"/>
      <name val="Arial"/>
      <family val="2"/>
    </font>
    <font>
      <i/>
      <sz val="10"/>
      <color theme="1"/>
      <name val="Times New Roman"/>
      <family val="1"/>
    </font>
    <font>
      <sz val="8"/>
      <color theme="1"/>
      <name val="Arial"/>
      <family val="2"/>
    </font>
    <font>
      <sz val="9"/>
      <color theme="1"/>
      <name val="Garamond"/>
      <family val="1"/>
    </font>
    <font>
      <b/>
      <sz val="14"/>
      <color rgb="FF000000"/>
      <name val="Garamond"/>
      <family val="1"/>
    </font>
    <font>
      <sz val="12"/>
      <color rgb="FFFF0000"/>
      <name val="Calibri"/>
      <family val="2"/>
      <scheme val="minor"/>
    </font>
    <font>
      <b/>
      <sz val="12"/>
      <name val="Calibri"/>
      <family val="2"/>
      <scheme val="minor"/>
    </font>
    <font>
      <b/>
      <sz val="12"/>
      <color theme="1"/>
      <name val="Calibri"/>
      <family val="2"/>
      <scheme val="minor"/>
    </font>
    <font>
      <i/>
      <sz val="10"/>
      <color rgb="FF000000"/>
      <name val="Garamond"/>
      <family val="1"/>
    </font>
    <font>
      <b/>
      <i/>
      <sz val="10"/>
      <color rgb="FF000000"/>
      <name val="Garamond"/>
      <family val="1"/>
    </font>
    <font>
      <b/>
      <sz val="14"/>
      <color theme="1"/>
      <name val="Garamond"/>
      <family val="1"/>
    </font>
    <font>
      <b/>
      <sz val="10"/>
      <color rgb="FF000000"/>
      <name val="Palatino Linotype"/>
      <family val="1"/>
    </font>
    <font>
      <b/>
      <sz val="10"/>
      <name val="Arial"/>
      <family val="2"/>
    </font>
    <font>
      <sz val="11"/>
      <color theme="1"/>
      <name val="Times New Roman"/>
      <family val="1"/>
    </font>
    <font>
      <sz val="12"/>
      <color theme="1"/>
      <name val="Times New Roman"/>
      <family val="1"/>
    </font>
    <font>
      <sz val="10"/>
      <color theme="1"/>
      <name val="Rupee Foradian"/>
      <family val="2"/>
    </font>
    <font>
      <b/>
      <sz val="10"/>
      <color theme="1"/>
      <name val="Rupee Foradian"/>
      <family val="2"/>
    </font>
    <font>
      <b/>
      <sz val="8"/>
      <name val="Arial"/>
      <family val="2"/>
    </font>
    <font>
      <sz val="12"/>
      <color theme="1"/>
      <name val="Rupee Foradian"/>
      <family val="2"/>
    </font>
    <font>
      <b/>
      <sz val="12"/>
      <color theme="1"/>
      <name val="Rupee Foradian"/>
      <family val="2"/>
    </font>
    <font>
      <i/>
      <sz val="10"/>
      <color theme="1"/>
      <name val="Calibri"/>
      <family val="2"/>
      <scheme val="minor"/>
    </font>
    <font>
      <i/>
      <sz val="10"/>
      <color theme="1"/>
      <name val="Garamond"/>
      <family val="1"/>
    </font>
    <font>
      <b/>
      <i/>
      <sz val="10"/>
      <name val="Garamond"/>
      <family val="1"/>
    </font>
    <font>
      <b/>
      <i/>
      <sz val="9"/>
      <color rgb="FF000000"/>
      <name val="Garamond"/>
      <family val="1"/>
    </font>
    <font>
      <i/>
      <sz val="10"/>
      <name val="Garamond"/>
      <family val="1"/>
    </font>
    <font>
      <i/>
      <sz val="9"/>
      <color rgb="FF000000"/>
      <name val="Garamond"/>
      <family val="1"/>
    </font>
    <font>
      <sz val="9"/>
      <color rgb="FF000000"/>
      <name val="Garamond"/>
      <family val="1"/>
    </font>
    <font>
      <b/>
      <sz val="9"/>
      <name val="Garamond"/>
      <family val="1"/>
    </font>
    <font>
      <b/>
      <i/>
      <sz val="10"/>
      <color theme="1"/>
      <name val="Garamond"/>
      <family val="1"/>
    </font>
    <font>
      <b/>
      <i/>
      <sz val="11"/>
      <color rgb="FF000000"/>
      <name val="Garamond"/>
      <family val="1"/>
    </font>
    <font>
      <b/>
      <sz val="8"/>
      <color theme="1"/>
      <name val="Arial"/>
      <family val="2"/>
    </font>
    <font>
      <sz val="12"/>
      <color indexed="8"/>
      <name val="Arial"/>
      <family val="2"/>
    </font>
    <font>
      <b/>
      <sz val="10"/>
      <color theme="1"/>
      <name val="Arial"/>
      <family val="2"/>
    </font>
    <font>
      <sz val="11"/>
      <name val="Calibri"/>
      <family val="2"/>
      <scheme val="minor"/>
    </font>
    <font>
      <sz val="8"/>
      <name val="Arial"/>
      <family val="2"/>
    </font>
    <font>
      <sz val="8"/>
      <color rgb="FF000000"/>
      <name val="Arial"/>
      <family val="2"/>
    </font>
    <font>
      <b/>
      <sz val="8"/>
      <color rgb="FF000000"/>
      <name val="Arial"/>
      <family val="2"/>
    </font>
  </fonts>
  <fills count="10">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theme="0"/>
        <bgColor indexed="64"/>
      </patternFill>
    </fill>
    <fill>
      <patternFill patternType="solid">
        <fgColor rgb="FFEEF1F5"/>
        <bgColor indexed="64"/>
      </patternFill>
    </fill>
    <fill>
      <patternFill patternType="solid">
        <fgColor rgb="FFFFFF00"/>
        <bgColor indexed="64"/>
      </patternFill>
    </fill>
    <fill>
      <patternFill patternType="solid">
        <fgColor theme="0" tint="-0.14999847407452621"/>
        <bgColor indexed="64"/>
      </patternFill>
    </fill>
    <fill>
      <patternFill patternType="solid">
        <fgColor theme="8" tint="0.79998168889431442"/>
        <bgColor indexed="64"/>
      </patternFill>
    </fill>
    <fill>
      <patternFill patternType="solid">
        <fgColor theme="0" tint="-0.249977111117893"/>
        <bgColor indexed="64"/>
      </patternFill>
    </fill>
  </fills>
  <borders count="76">
    <border>
      <left/>
      <right/>
      <top/>
      <bottom/>
      <diagonal/>
    </border>
    <border>
      <left style="thin">
        <color indexed="64"/>
      </left>
      <right style="thin">
        <color indexed="64"/>
      </right>
      <top style="thin">
        <color indexed="64"/>
      </top>
      <bottom style="thin">
        <color indexed="64"/>
      </bottom>
      <diagonal/>
    </border>
    <border>
      <left style="thin">
        <color indexed="8"/>
      </left>
      <right style="thin">
        <color indexed="8"/>
      </right>
      <top/>
      <bottom style="thin">
        <color indexed="8"/>
      </bottom>
      <diagonal/>
    </border>
    <border>
      <left style="thin">
        <color indexed="8"/>
      </left>
      <right style="thin">
        <color indexed="8"/>
      </right>
      <top/>
      <bottom/>
      <diagonal/>
    </border>
    <border>
      <left style="thin">
        <color indexed="64"/>
      </left>
      <right style="thin">
        <color indexed="64"/>
      </right>
      <top style="thin">
        <color indexed="64"/>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style="thin">
        <color indexed="8"/>
      </left>
      <right style="thin">
        <color indexed="8"/>
      </right>
      <top style="thin">
        <color indexed="8"/>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8"/>
      </left>
      <right/>
      <top style="thin">
        <color indexed="8"/>
      </top>
      <bottom/>
      <diagonal/>
    </border>
    <border>
      <left/>
      <right/>
      <top style="thin">
        <color indexed="8"/>
      </top>
      <bottom/>
      <diagonal/>
    </border>
    <border>
      <left/>
      <right style="thin">
        <color indexed="8"/>
      </right>
      <top style="thin">
        <color indexed="8"/>
      </top>
      <bottom style="thin">
        <color indexed="8"/>
      </bottom>
      <diagonal/>
    </border>
    <border>
      <left/>
      <right style="thin">
        <color indexed="8"/>
      </right>
      <top style="thin">
        <color indexed="8"/>
      </top>
      <bottom/>
      <diagonal/>
    </border>
    <border>
      <left/>
      <right/>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8"/>
      </top>
      <bottom style="thin">
        <color indexed="8"/>
      </bottom>
      <diagonal/>
    </border>
    <border>
      <left style="thin">
        <color indexed="8"/>
      </left>
      <right/>
      <top/>
      <bottom style="thin">
        <color indexed="64"/>
      </bottom>
      <diagonal/>
    </border>
    <border>
      <left/>
      <right style="thin">
        <color indexed="8"/>
      </right>
      <top/>
      <bottom style="thin">
        <color indexed="64"/>
      </bottom>
      <diagonal/>
    </border>
    <border>
      <left style="thin">
        <color indexed="8"/>
      </left>
      <right/>
      <top/>
      <bottom/>
      <diagonal/>
    </border>
    <border>
      <left/>
      <right style="thin">
        <color indexed="8"/>
      </right>
      <top/>
      <bottom/>
      <diagonal/>
    </border>
    <border>
      <left style="thin">
        <color indexed="8"/>
      </left>
      <right/>
      <top style="thin">
        <color indexed="8"/>
      </top>
      <bottom style="thin">
        <color indexed="64"/>
      </bottom>
      <diagonal/>
    </border>
    <border>
      <left/>
      <right style="thin">
        <color indexed="8"/>
      </right>
      <top style="thin">
        <color indexed="8"/>
      </top>
      <bottom style="thin">
        <color indexed="64"/>
      </bottom>
      <diagonal/>
    </border>
    <border>
      <left style="thin">
        <color indexed="8"/>
      </left>
      <right/>
      <top/>
      <bottom style="thin">
        <color indexed="8"/>
      </bottom>
      <diagonal/>
    </border>
    <border>
      <left/>
      <right style="thin">
        <color indexed="8"/>
      </right>
      <top/>
      <bottom style="thin">
        <color indexed="8"/>
      </bottom>
      <diagonal/>
    </border>
    <border>
      <left/>
      <right/>
      <top/>
      <bottom style="thin">
        <color indexed="8"/>
      </bottom>
      <diagonal/>
    </border>
    <border>
      <left style="thin">
        <color indexed="31"/>
      </left>
      <right/>
      <top style="thin">
        <color indexed="31"/>
      </top>
      <bottom style="thin">
        <color indexed="31"/>
      </bottom>
      <diagonal/>
    </border>
    <border>
      <left/>
      <right/>
      <top style="thin">
        <color indexed="31"/>
      </top>
      <bottom style="thin">
        <color indexed="31"/>
      </bottom>
      <diagonal/>
    </border>
    <border>
      <left/>
      <right style="thin">
        <color indexed="31"/>
      </right>
      <top style="thin">
        <color indexed="31"/>
      </top>
      <bottom style="thin">
        <color indexed="31"/>
      </bottom>
      <diagonal/>
    </border>
    <border>
      <left style="thin">
        <color indexed="31"/>
      </left>
      <right/>
      <top/>
      <bottom style="thin">
        <color indexed="31"/>
      </bottom>
      <diagonal/>
    </border>
    <border>
      <left/>
      <right/>
      <top/>
      <bottom style="thin">
        <color indexed="31"/>
      </bottom>
      <diagonal/>
    </border>
    <border>
      <left/>
      <right style="thin">
        <color indexed="31"/>
      </right>
      <top/>
      <bottom style="thin">
        <color indexed="3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bottom/>
      <diagonal/>
    </border>
    <border>
      <left style="thin">
        <color indexed="8"/>
      </left>
      <right/>
      <top style="thin">
        <color indexed="64"/>
      </top>
      <bottom style="thin">
        <color indexed="8"/>
      </bottom>
      <diagonal/>
    </border>
    <border>
      <left/>
      <right style="thin">
        <color indexed="8"/>
      </right>
      <top style="thin">
        <color indexed="64"/>
      </top>
      <bottom style="thin">
        <color indexed="8"/>
      </bottom>
      <diagonal/>
    </border>
    <border>
      <left/>
      <right/>
      <top style="thin">
        <color indexed="64"/>
      </top>
      <bottom style="thin">
        <color indexed="8"/>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style="medium">
        <color rgb="FFE7ECF1"/>
      </left>
      <right style="medium">
        <color rgb="FFE7ECF1"/>
      </right>
      <top style="medium">
        <color rgb="FFE7ECF1"/>
      </top>
      <bottom style="medium">
        <color rgb="FFE7ECF1"/>
      </bottom>
      <diagonal/>
    </border>
    <border>
      <left/>
      <right style="thin">
        <color indexed="8"/>
      </right>
      <top style="thin">
        <color indexed="64"/>
      </top>
      <bottom style="thin">
        <color indexed="64"/>
      </bottom>
      <diagonal/>
    </border>
    <border>
      <left style="thin">
        <color indexed="8"/>
      </left>
      <right style="thin">
        <color indexed="8"/>
      </right>
      <top style="thin">
        <color indexed="64"/>
      </top>
      <bottom style="thin">
        <color indexed="64"/>
      </bottom>
      <diagonal/>
    </border>
    <border>
      <left style="thin">
        <color indexed="8"/>
      </left>
      <right style="thin">
        <color indexed="64"/>
      </right>
      <top style="thin">
        <color indexed="64"/>
      </top>
      <bottom style="thin">
        <color indexed="64"/>
      </bottom>
      <diagonal/>
    </border>
    <border>
      <left style="thin">
        <color auto="1"/>
      </left>
      <right style="thin">
        <color indexed="8"/>
      </right>
      <top style="thin">
        <color auto="1"/>
      </top>
      <bottom style="thin">
        <color indexed="8"/>
      </bottom>
      <diagonal/>
    </border>
    <border>
      <left/>
      <right style="thin">
        <color auto="1"/>
      </right>
      <top style="thin">
        <color auto="1"/>
      </top>
      <bottom style="thin">
        <color indexed="8"/>
      </bottom>
      <diagonal/>
    </border>
    <border>
      <left style="thin">
        <color auto="1"/>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thin">
        <color auto="1"/>
      </right>
      <top style="thin">
        <color indexed="8"/>
      </top>
      <bottom style="thin">
        <color indexed="8"/>
      </bottom>
      <diagonal/>
    </border>
    <border>
      <left style="thin">
        <color auto="1"/>
      </left>
      <right style="thin">
        <color indexed="8"/>
      </right>
      <top style="thin">
        <color indexed="8"/>
      </top>
      <bottom style="thin">
        <color indexed="8"/>
      </bottom>
      <diagonal/>
    </border>
    <border>
      <left style="thin">
        <color auto="1"/>
      </left>
      <right/>
      <top style="thin">
        <color indexed="8"/>
      </top>
      <bottom style="thin">
        <color indexed="8"/>
      </bottom>
      <diagonal/>
    </border>
    <border>
      <left style="thin">
        <color auto="1"/>
      </left>
      <right style="thin">
        <color indexed="8"/>
      </right>
      <top style="thin">
        <color indexed="8"/>
      </top>
      <bottom style="thin">
        <color auto="1"/>
      </bottom>
      <diagonal/>
    </border>
    <border>
      <left style="thin">
        <color indexed="31"/>
      </left>
      <right/>
      <top style="thin">
        <color indexed="31"/>
      </top>
      <bottom style="thin">
        <color indexed="31"/>
      </bottom>
      <diagonal/>
    </border>
    <border>
      <left/>
      <right/>
      <top style="thin">
        <color indexed="31"/>
      </top>
      <bottom style="thin">
        <color indexed="31"/>
      </bottom>
      <diagonal/>
    </border>
    <border>
      <left/>
      <right style="thin">
        <color indexed="31"/>
      </right>
      <top style="thin">
        <color indexed="31"/>
      </top>
      <bottom style="thin">
        <color indexed="31"/>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8"/>
      </left>
      <right style="thin">
        <color indexed="8"/>
      </right>
      <top style="thin">
        <color indexed="8"/>
      </top>
      <bottom/>
      <diagonal/>
    </border>
    <border>
      <left style="thin">
        <color indexed="8"/>
      </left>
      <right style="thin">
        <color indexed="8"/>
      </right>
      <top style="thin">
        <color indexed="8"/>
      </top>
      <bottom/>
      <diagonal/>
    </border>
    <border>
      <left style="thin">
        <color indexed="64"/>
      </left>
      <right style="thin">
        <color indexed="64"/>
      </right>
      <top style="thin">
        <color indexed="64"/>
      </top>
      <bottom/>
      <diagonal/>
    </border>
  </borders>
  <cellStyleXfs count="48">
    <xf numFmtId="0" fontId="0" fillId="0" borderId="0" applyNumberFormat="0" applyFont="0" applyFill="0" applyBorder="0" applyAlignment="0" applyProtection="0"/>
    <xf numFmtId="164" fontId="3" fillId="0" borderId="0" applyNumberFormat="0" applyFont="0" applyFill="0" applyBorder="0" applyAlignment="0" applyProtection="0"/>
    <xf numFmtId="164" fontId="33" fillId="0" borderId="0" applyFont="0" applyFill="0" applyBorder="0" applyAlignment="0" applyProtection="0"/>
    <xf numFmtId="164" fontId="14" fillId="0" borderId="0" applyFont="0" applyFill="0" applyBorder="0" applyAlignment="0" applyProtection="0"/>
    <xf numFmtId="43" fontId="32" fillId="0" borderId="0" applyFont="0" applyFill="0" applyBorder="0" applyAlignment="0" applyProtection="0"/>
    <xf numFmtId="43" fontId="32" fillId="0" borderId="0" applyFont="0" applyFill="0" applyBorder="0" applyAlignment="0" applyProtection="0"/>
    <xf numFmtId="164" fontId="32" fillId="0" borderId="0" applyFont="0" applyFill="0" applyBorder="0" applyAlignment="0" applyProtection="0"/>
    <xf numFmtId="43" fontId="32" fillId="0" borderId="0" applyFont="0" applyFill="0" applyBorder="0" applyAlignment="0" applyProtection="0"/>
    <xf numFmtId="164" fontId="32" fillId="0" borderId="0" applyFont="0" applyFill="0" applyBorder="0" applyAlignment="0" applyProtection="0"/>
    <xf numFmtId="164" fontId="14" fillId="0" borderId="0" applyFont="0" applyFill="0" applyBorder="0" applyAlignment="0" applyProtection="0"/>
    <xf numFmtId="166" fontId="8" fillId="0" borderId="0" applyFont="0" applyFill="0" applyBorder="0" applyAlignment="0" applyProtection="0"/>
    <xf numFmtId="166" fontId="5" fillId="0" borderId="0" applyFont="0" applyFill="0" applyBorder="0" applyAlignment="0" applyProtection="0"/>
    <xf numFmtId="166" fontId="5" fillId="0" borderId="0" applyFont="0" applyFill="0" applyBorder="0" applyAlignment="0" applyProtection="0"/>
    <xf numFmtId="189" fontId="25" fillId="0" borderId="0">
      <alignment horizontal="right"/>
    </xf>
    <xf numFmtId="197" fontId="25" fillId="0" borderId="0">
      <alignment horizontal="right"/>
    </xf>
    <xf numFmtId="0" fontId="8" fillId="0" borderId="0" applyNumberFormat="0" applyFont="0" applyFill="0" applyBorder="0" applyAlignment="0" applyProtection="0"/>
    <xf numFmtId="0" fontId="8" fillId="0" borderId="0" applyNumberFormat="0" applyFont="0" applyFill="0" applyBorder="0" applyAlignment="0" applyProtection="0"/>
    <xf numFmtId="187" fontId="32" fillId="0" borderId="0" applyNumberFormat="0" applyFill="0" applyBorder="0" applyAlignment="0" applyProtection="0"/>
    <xf numFmtId="182" fontId="32" fillId="0" borderId="0" applyNumberFormat="0" applyFill="0" applyBorder="0" applyAlignment="0" applyProtection="0"/>
    <xf numFmtId="182" fontId="32" fillId="0" borderId="0" applyNumberFormat="0" applyFill="0" applyBorder="0" applyAlignment="0" applyProtection="0"/>
    <xf numFmtId="0" fontId="33" fillId="0" borderId="0"/>
    <xf numFmtId="187" fontId="32" fillId="0" borderId="0"/>
    <xf numFmtId="0" fontId="8" fillId="0" borderId="0"/>
    <xf numFmtId="0" fontId="5" fillId="0" borderId="0"/>
    <xf numFmtId="187" fontId="5" fillId="0" borderId="0" applyNumberFormat="0" applyFill="0" applyBorder="0" applyAlignment="0" applyProtection="0"/>
    <xf numFmtId="187" fontId="8" fillId="0" borderId="0" applyNumberFormat="0" applyFill="0" applyBorder="0" applyAlignment="0" applyProtection="0"/>
    <xf numFmtId="187" fontId="5" fillId="0" borderId="0" applyNumberFormat="0" applyFill="0" applyBorder="0" applyAlignment="0" applyProtection="0"/>
    <xf numFmtId="187" fontId="33" fillId="0" borderId="0"/>
    <xf numFmtId="194" fontId="8" fillId="0" borderId="0"/>
    <xf numFmtId="0" fontId="32" fillId="0" borderId="0"/>
    <xf numFmtId="187" fontId="8" fillId="0" borderId="0" applyNumberFormat="0" applyFill="0" applyBorder="0" applyAlignment="0" applyProtection="0"/>
    <xf numFmtId="187" fontId="5" fillId="0" borderId="0" applyNumberFormat="0" applyFill="0" applyBorder="0" applyAlignment="0" applyProtection="0"/>
    <xf numFmtId="187" fontId="5" fillId="0" borderId="0"/>
    <xf numFmtId="187" fontId="8" fillId="0" borderId="0"/>
    <xf numFmtId="194" fontId="8" fillId="0" borderId="0"/>
    <xf numFmtId="9" fontId="32" fillId="0" borderId="0" applyFont="0" applyFill="0" applyBorder="0" applyAlignment="0" applyProtection="0"/>
    <xf numFmtId="0" fontId="3" fillId="0" borderId="0" applyNumberFormat="0" applyFont="0" applyFill="0" applyBorder="0" applyAlignment="0" applyProtection="0"/>
    <xf numFmtId="187" fontId="2" fillId="0" borderId="0"/>
    <xf numFmtId="187" fontId="3" fillId="0" borderId="0"/>
    <xf numFmtId="187" fontId="3" fillId="0" borderId="0" applyNumberFormat="0" applyFill="0" applyBorder="0" applyAlignment="0" applyProtection="0"/>
    <xf numFmtId="187" fontId="3" fillId="0" borderId="0" applyNumberFormat="0" applyFill="0" applyBorder="0" applyAlignment="0" applyProtection="0"/>
    <xf numFmtId="164" fontId="2" fillId="0" borderId="0" applyFont="0" applyFill="0" applyBorder="0" applyAlignment="0" applyProtection="0"/>
    <xf numFmtId="0" fontId="3" fillId="0" borderId="0"/>
    <xf numFmtId="9"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6" fontId="3" fillId="0" borderId="0" applyFont="0" applyFill="0" applyBorder="0" applyAlignment="0" applyProtection="0"/>
    <xf numFmtId="164" fontId="2" fillId="0" borderId="0" applyFont="0" applyFill="0" applyBorder="0" applyAlignment="0" applyProtection="0"/>
  </cellStyleXfs>
  <cellXfs count="1302">
    <xf numFmtId="0" fontId="0" fillId="0" borderId="0" xfId="0" applyNumberFormat="1" applyFont="1" applyFill="1" applyBorder="1" applyAlignment="1"/>
    <xf numFmtId="0" fontId="4" fillId="2" borderId="0" xfId="0" applyFont="1" applyFill="1" applyAlignment="1">
      <alignment vertical="center"/>
    </xf>
    <xf numFmtId="0" fontId="6" fillId="0" borderId="0" xfId="0" applyFont="1" applyFill="1" applyAlignment="1">
      <alignment vertical="center"/>
    </xf>
    <xf numFmtId="0" fontId="7" fillId="0" borderId="0" xfId="0" applyFont="1" applyFill="1" applyAlignment="1">
      <alignment vertical="center"/>
    </xf>
    <xf numFmtId="0" fontId="9" fillId="0" borderId="0" xfId="0" applyNumberFormat="1" applyFont="1" applyFill="1" applyBorder="1" applyAlignment="1"/>
    <xf numFmtId="49" fontId="6" fillId="0" borderId="1" xfId="0" applyNumberFormat="1" applyFont="1" applyFill="1" applyBorder="1" applyAlignment="1">
      <alignment horizontal="center" vertical="top" wrapText="1"/>
    </xf>
    <xf numFmtId="0" fontId="9" fillId="0" borderId="53" xfId="0" applyFont="1" applyFill="1" applyBorder="1" applyAlignment="1">
      <alignment horizontal="left" vertical="top" wrapText="1"/>
    </xf>
    <xf numFmtId="0" fontId="35" fillId="0" borderId="1" xfId="0" applyNumberFormat="1" applyFont="1" applyFill="1" applyBorder="1" applyAlignment="1">
      <alignment horizontal="right" vertical="top" wrapText="1"/>
    </xf>
    <xf numFmtId="165" fontId="7" fillId="0" borderId="1" xfId="0" applyNumberFormat="1" applyFont="1" applyFill="1" applyBorder="1" applyAlignment="1">
      <alignment horizontal="right" vertical="top"/>
    </xf>
    <xf numFmtId="165" fontId="7" fillId="2" borderId="1" xfId="0" applyNumberFormat="1" applyFont="1" applyFill="1" applyBorder="1" applyAlignment="1">
      <alignment horizontal="right" vertical="top"/>
    </xf>
    <xf numFmtId="0" fontId="9" fillId="0" borderId="54" xfId="0" applyFont="1" applyFill="1" applyBorder="1" applyAlignment="1">
      <alignment horizontal="left" vertical="top" wrapText="1"/>
    </xf>
    <xf numFmtId="0" fontId="10" fillId="0" borderId="1" xfId="0" applyFont="1" applyFill="1" applyBorder="1" applyAlignment="1">
      <alignment horizontal="left" vertical="top" wrapText="1"/>
    </xf>
    <xf numFmtId="165" fontId="6" fillId="0" borderId="1" xfId="0" applyNumberFormat="1" applyFont="1" applyFill="1" applyBorder="1" applyAlignment="1">
      <alignment horizontal="right" vertical="top"/>
    </xf>
    <xf numFmtId="165" fontId="6" fillId="2" borderId="1" xfId="0" applyNumberFormat="1" applyFont="1" applyFill="1" applyBorder="1" applyAlignment="1">
      <alignment horizontal="right" vertical="top"/>
    </xf>
    <xf numFmtId="49" fontId="7" fillId="0" borderId="0" xfId="0" applyNumberFormat="1" applyFont="1" applyFill="1" applyAlignment="1">
      <alignment wrapText="1"/>
    </xf>
    <xf numFmtId="49" fontId="6" fillId="0" borderId="4" xfId="0" applyNumberFormat="1" applyFont="1" applyFill="1" applyBorder="1" applyAlignment="1">
      <alignment horizontal="center" vertical="center" wrapText="1"/>
    </xf>
    <xf numFmtId="0" fontId="12" fillId="0" borderId="0" xfId="0" applyNumberFormat="1" applyFont="1" applyFill="1" applyBorder="1" applyAlignment="1"/>
    <xf numFmtId="49" fontId="11" fillId="2" borderId="5" xfId="0" applyNumberFormat="1" applyFont="1" applyFill="1" applyBorder="1" applyAlignment="1">
      <alignment horizontal="center" vertical="center"/>
    </xf>
    <xf numFmtId="49" fontId="11" fillId="2" borderId="5" xfId="0" applyNumberFormat="1" applyFont="1" applyFill="1" applyBorder="1" applyAlignment="1">
      <alignment horizontal="center" vertical="center" wrapText="1"/>
    </xf>
    <xf numFmtId="49" fontId="13" fillId="2" borderId="5" xfId="0" applyNumberFormat="1" applyFont="1" applyFill="1" applyBorder="1" applyAlignment="1">
      <alignment horizontal="left"/>
    </xf>
    <xf numFmtId="3" fontId="13" fillId="2" borderId="5" xfId="0" applyNumberFormat="1" applyFont="1" applyFill="1" applyBorder="1" applyAlignment="1">
      <alignment horizontal="right"/>
    </xf>
    <xf numFmtId="165" fontId="13" fillId="2" borderId="5" xfId="0" applyNumberFormat="1" applyFont="1" applyFill="1" applyBorder="1" applyAlignment="1">
      <alignment horizontal="right"/>
    </xf>
    <xf numFmtId="0" fontId="13" fillId="2" borderId="5" xfId="0" applyFont="1" applyFill="1" applyBorder="1" applyAlignment="1">
      <alignment horizontal="right"/>
    </xf>
    <xf numFmtId="49" fontId="11" fillId="2" borderId="5" xfId="0" applyNumberFormat="1" applyFont="1" applyFill="1" applyBorder="1" applyAlignment="1">
      <alignment horizontal="left"/>
    </xf>
    <xf numFmtId="3" fontId="11" fillId="2" borderId="5" xfId="0" applyNumberFormat="1" applyFont="1" applyFill="1" applyBorder="1" applyAlignment="1">
      <alignment horizontal="right"/>
    </xf>
    <xf numFmtId="165" fontId="11" fillId="2" borderId="5" xfId="0" applyNumberFormat="1" applyFont="1" applyFill="1" applyBorder="1" applyAlignment="1">
      <alignment horizontal="right"/>
    </xf>
    <xf numFmtId="0" fontId="11" fillId="2" borderId="5" xfId="0" applyFont="1" applyFill="1" applyBorder="1" applyAlignment="1">
      <alignment horizontal="right"/>
    </xf>
    <xf numFmtId="49" fontId="13" fillId="2" borderId="5" xfId="0" applyNumberFormat="1" applyFont="1" applyFill="1" applyBorder="1" applyAlignment="1">
      <alignment horizontal="left" vertical="center"/>
    </xf>
    <xf numFmtId="168" fontId="13" fillId="2" borderId="5" xfId="0" applyNumberFormat="1" applyFont="1" applyFill="1" applyBorder="1" applyAlignment="1">
      <alignment horizontal="right"/>
    </xf>
    <xf numFmtId="49" fontId="11" fillId="2" borderId="5" xfId="0" applyNumberFormat="1" applyFont="1" applyFill="1" applyBorder="1" applyAlignment="1">
      <alignment horizontal="left" vertical="center"/>
    </xf>
    <xf numFmtId="168" fontId="11" fillId="2" borderId="5" xfId="0" applyNumberFormat="1" applyFont="1" applyFill="1" applyBorder="1" applyAlignment="1">
      <alignment horizontal="right"/>
    </xf>
    <xf numFmtId="3" fontId="0" fillId="0" borderId="0" xfId="0" applyNumberFormat="1" applyFont="1" applyFill="1" applyBorder="1" applyAlignment="1"/>
    <xf numFmtId="0" fontId="16" fillId="0" borderId="0" xfId="0" applyNumberFormat="1" applyFont="1" applyFill="1" applyBorder="1" applyAlignment="1"/>
    <xf numFmtId="0" fontId="17" fillId="2" borderId="0" xfId="0" applyFont="1" applyFill="1" applyAlignment="1">
      <alignment vertical="center"/>
    </xf>
    <xf numFmtId="0" fontId="13" fillId="2" borderId="0" xfId="0" applyFont="1" applyFill="1" applyAlignment="1">
      <alignment vertical="center"/>
    </xf>
    <xf numFmtId="49" fontId="11" fillId="0" borderId="4" xfId="0" applyNumberFormat="1" applyFont="1" applyFill="1" applyBorder="1" applyAlignment="1">
      <alignment horizontal="center" vertical="center" wrapText="1"/>
    </xf>
    <xf numFmtId="169" fontId="13" fillId="2" borderId="5" xfId="0" applyNumberFormat="1" applyFont="1" applyFill="1" applyBorder="1" applyAlignment="1">
      <alignment horizontal="right"/>
    </xf>
    <xf numFmtId="170" fontId="13" fillId="2" borderId="5" xfId="0" applyNumberFormat="1" applyFont="1" applyFill="1" applyBorder="1" applyAlignment="1">
      <alignment horizontal="right"/>
    </xf>
    <xf numFmtId="49" fontId="11" fillId="2" borderId="0" xfId="0" applyNumberFormat="1" applyFont="1" applyFill="1" applyAlignment="1">
      <alignment horizontal="left"/>
    </xf>
    <xf numFmtId="169" fontId="11" fillId="2" borderId="5" xfId="0" applyNumberFormat="1" applyFont="1" applyFill="1" applyBorder="1" applyAlignment="1">
      <alignment horizontal="right"/>
    </xf>
    <xf numFmtId="170" fontId="11" fillId="2" borderId="5" xfId="0" applyNumberFormat="1" applyFont="1" applyFill="1" applyBorder="1" applyAlignment="1">
      <alignment horizontal="right"/>
    </xf>
    <xf numFmtId="0" fontId="11" fillId="2" borderId="0" xfId="0" applyFont="1" applyFill="1" applyAlignment="1">
      <alignment vertical="center"/>
    </xf>
    <xf numFmtId="169" fontId="12" fillId="0" borderId="0" xfId="0" applyNumberFormat="1" applyFont="1" applyFill="1" applyBorder="1" applyAlignment="1"/>
    <xf numFmtId="169" fontId="13" fillId="0" borderId="5" xfId="0" applyNumberFormat="1" applyFont="1" applyFill="1" applyBorder="1" applyAlignment="1">
      <alignment horizontal="right"/>
    </xf>
    <xf numFmtId="49" fontId="11" fillId="2" borderId="5" xfId="0" applyNumberFormat="1" applyFont="1" applyFill="1" applyBorder="1" applyAlignment="1">
      <alignment horizontal="center" wrapText="1"/>
    </xf>
    <xf numFmtId="170" fontId="13" fillId="2" borderId="6" xfId="0" applyNumberFormat="1" applyFont="1" applyFill="1" applyBorder="1" applyAlignment="1">
      <alignment horizontal="right"/>
    </xf>
    <xf numFmtId="3" fontId="11" fillId="2" borderId="6" xfId="0" applyNumberFormat="1" applyFont="1" applyFill="1" applyBorder="1" applyAlignment="1">
      <alignment horizontal="right"/>
    </xf>
    <xf numFmtId="3" fontId="13" fillId="2" borderId="6" xfId="0" applyNumberFormat="1" applyFont="1" applyFill="1" applyBorder="1" applyAlignment="1">
      <alignment horizontal="right"/>
    </xf>
    <xf numFmtId="49" fontId="11" fillId="2" borderId="1" xfId="0" applyNumberFormat="1" applyFont="1" applyFill="1" applyBorder="1" applyAlignment="1">
      <alignment horizontal="center" wrapText="1"/>
    </xf>
    <xf numFmtId="170" fontId="11" fillId="2" borderId="1" xfId="0" applyNumberFormat="1" applyFont="1" applyFill="1" applyBorder="1" applyAlignment="1">
      <alignment horizontal="right"/>
    </xf>
    <xf numFmtId="165" fontId="11" fillId="2" borderId="1" xfId="0" applyNumberFormat="1" applyFont="1" applyFill="1" applyBorder="1" applyAlignment="1">
      <alignment horizontal="right"/>
    </xf>
    <xf numFmtId="165" fontId="13" fillId="2" borderId="1" xfId="0" applyNumberFormat="1" applyFont="1" applyFill="1" applyBorder="1" applyAlignment="1">
      <alignment horizontal="right"/>
    </xf>
    <xf numFmtId="170" fontId="13" fillId="2" borderId="1" xfId="0" applyNumberFormat="1" applyFont="1" applyFill="1" applyBorder="1" applyAlignment="1">
      <alignment horizontal="right"/>
    </xf>
    <xf numFmtId="49" fontId="11" fillId="2" borderId="5" xfId="0" applyNumberFormat="1" applyFont="1" applyFill="1" applyBorder="1" applyAlignment="1">
      <alignment horizontal="center"/>
    </xf>
    <xf numFmtId="165" fontId="11" fillId="0" borderId="5" xfId="0" applyNumberFormat="1" applyFont="1" applyFill="1" applyBorder="1" applyAlignment="1">
      <alignment horizontal="right"/>
    </xf>
    <xf numFmtId="165" fontId="12" fillId="0" borderId="0" xfId="0" applyNumberFormat="1" applyFont="1" applyFill="1" applyBorder="1" applyAlignment="1"/>
    <xf numFmtId="49" fontId="11" fillId="2" borderId="5" xfId="0" applyNumberFormat="1" applyFont="1" applyFill="1" applyBorder="1" applyAlignment="1">
      <alignment horizontal="right"/>
    </xf>
    <xf numFmtId="171" fontId="11" fillId="2" borderId="5" xfId="0" applyNumberFormat="1" applyFont="1" applyFill="1" applyBorder="1" applyAlignment="1">
      <alignment horizontal="right"/>
    </xf>
    <xf numFmtId="171" fontId="13" fillId="2" borderId="5" xfId="0" applyNumberFormat="1" applyFont="1" applyFill="1" applyBorder="1" applyAlignment="1">
      <alignment horizontal="right"/>
    </xf>
    <xf numFmtId="49" fontId="13" fillId="2" borderId="0" xfId="0" applyNumberFormat="1" applyFont="1" applyFill="1" applyBorder="1" applyAlignment="1">
      <alignment horizontal="left"/>
    </xf>
    <xf numFmtId="165" fontId="13" fillId="2" borderId="0" xfId="0" applyNumberFormat="1" applyFont="1" applyFill="1" applyBorder="1" applyAlignment="1">
      <alignment horizontal="right"/>
    </xf>
    <xf numFmtId="0" fontId="13" fillId="2" borderId="0" xfId="0" applyFont="1" applyFill="1" applyBorder="1" applyAlignment="1">
      <alignment horizontal="right"/>
    </xf>
    <xf numFmtId="172" fontId="13" fillId="2" borderId="5" xfId="0" applyNumberFormat="1" applyFont="1" applyFill="1" applyBorder="1" applyAlignment="1">
      <alignment horizontal="right"/>
    </xf>
    <xf numFmtId="166" fontId="13" fillId="2" borderId="5" xfId="0" applyNumberFormat="1" applyFont="1" applyFill="1" applyBorder="1" applyAlignment="1">
      <alignment horizontal="right"/>
    </xf>
    <xf numFmtId="167" fontId="13" fillId="2" borderId="5" xfId="0" applyNumberFormat="1" applyFont="1" applyFill="1" applyBorder="1" applyAlignment="1">
      <alignment horizontal="right"/>
    </xf>
    <xf numFmtId="1" fontId="11" fillId="2" borderId="5" xfId="0" applyNumberFormat="1" applyFont="1" applyFill="1" applyBorder="1" applyAlignment="1">
      <alignment horizontal="right"/>
    </xf>
    <xf numFmtId="172" fontId="11" fillId="2" borderId="5" xfId="0" applyNumberFormat="1" applyFont="1" applyFill="1" applyBorder="1" applyAlignment="1">
      <alignment horizontal="right"/>
    </xf>
    <xf numFmtId="166" fontId="11" fillId="2" borderId="5" xfId="0" applyNumberFormat="1" applyFont="1" applyFill="1" applyBorder="1" applyAlignment="1">
      <alignment horizontal="right"/>
    </xf>
    <xf numFmtId="0" fontId="11" fillId="2" borderId="5" xfId="0" applyFont="1" applyFill="1" applyBorder="1" applyAlignment="1">
      <alignment horizontal="center" vertical="center" wrapText="1"/>
    </xf>
    <xf numFmtId="49" fontId="13" fillId="2" borderId="5" xfId="0" applyNumberFormat="1" applyFont="1" applyFill="1" applyBorder="1" applyAlignment="1">
      <alignment horizontal="left" vertical="center" wrapText="1"/>
    </xf>
    <xf numFmtId="49" fontId="13" fillId="2" borderId="5" xfId="0" applyNumberFormat="1" applyFont="1" applyFill="1" applyBorder="1" applyAlignment="1">
      <alignment horizontal="center" vertical="center"/>
    </xf>
    <xf numFmtId="173" fontId="13" fillId="2" borderId="5" xfId="0" applyNumberFormat="1" applyFont="1" applyFill="1" applyBorder="1" applyAlignment="1">
      <alignment horizontal="right"/>
    </xf>
    <xf numFmtId="173" fontId="11" fillId="2" borderId="5" xfId="0" applyNumberFormat="1" applyFont="1" applyFill="1" applyBorder="1" applyAlignment="1">
      <alignment horizontal="right"/>
    </xf>
    <xf numFmtId="167" fontId="11" fillId="2" borderId="5" xfId="0" applyNumberFormat="1" applyFont="1" applyFill="1" applyBorder="1" applyAlignment="1">
      <alignment horizontal="right"/>
    </xf>
    <xf numFmtId="174" fontId="11" fillId="2" borderId="5" xfId="0" applyNumberFormat="1" applyFont="1" applyFill="1" applyBorder="1" applyAlignment="1">
      <alignment horizontal="right"/>
    </xf>
    <xf numFmtId="175" fontId="13" fillId="2" borderId="5" xfId="0" applyNumberFormat="1" applyFont="1" applyFill="1" applyBorder="1" applyAlignment="1">
      <alignment horizontal="right"/>
    </xf>
    <xf numFmtId="175" fontId="11" fillId="2" borderId="5" xfId="0" applyNumberFormat="1" applyFont="1" applyFill="1" applyBorder="1" applyAlignment="1">
      <alignment horizontal="right"/>
    </xf>
    <xf numFmtId="1" fontId="13" fillId="2" borderId="5" xfId="0" applyNumberFormat="1" applyFont="1" applyFill="1" applyBorder="1" applyAlignment="1">
      <alignment horizontal="right"/>
    </xf>
    <xf numFmtId="176" fontId="11" fillId="2" borderId="5" xfId="0" applyNumberFormat="1" applyFont="1" applyFill="1" applyBorder="1" applyAlignment="1">
      <alignment horizontal="right"/>
    </xf>
    <xf numFmtId="177" fontId="11" fillId="2" borderId="5" xfId="0" applyNumberFormat="1" applyFont="1" applyFill="1" applyBorder="1" applyAlignment="1">
      <alignment horizontal="right"/>
    </xf>
    <xf numFmtId="176" fontId="13" fillId="2" borderId="5" xfId="0" applyNumberFormat="1" applyFont="1" applyFill="1" applyBorder="1" applyAlignment="1">
      <alignment horizontal="right"/>
    </xf>
    <xf numFmtId="177" fontId="13" fillId="2" borderId="5" xfId="0" applyNumberFormat="1" applyFont="1" applyFill="1" applyBorder="1" applyAlignment="1">
      <alignment horizontal="right"/>
    </xf>
    <xf numFmtId="3" fontId="12" fillId="0" borderId="0" xfId="0" applyNumberFormat="1" applyFont="1" applyFill="1" applyBorder="1" applyAlignment="1"/>
    <xf numFmtId="166" fontId="13" fillId="2" borderId="5" xfId="0" applyNumberFormat="1" applyFont="1" applyFill="1" applyBorder="1" applyAlignment="1">
      <alignment horizontal="right" vertical="center" wrapText="1"/>
    </xf>
    <xf numFmtId="178" fontId="13" fillId="2" borderId="5" xfId="0" applyNumberFormat="1" applyFont="1" applyFill="1" applyBorder="1" applyAlignment="1">
      <alignment horizontal="right" vertical="center" wrapText="1"/>
    </xf>
    <xf numFmtId="167" fontId="13" fillId="2" borderId="5" xfId="0" applyNumberFormat="1" applyFont="1" applyFill="1" applyBorder="1" applyAlignment="1">
      <alignment horizontal="right" vertical="center" wrapText="1"/>
    </xf>
    <xf numFmtId="0" fontId="11" fillId="2" borderId="6" xfId="0" applyFont="1" applyFill="1" applyBorder="1" applyAlignment="1">
      <alignment horizontal="center" vertical="center" wrapText="1"/>
    </xf>
    <xf numFmtId="171" fontId="11" fillId="2" borderId="6" xfId="0" applyNumberFormat="1" applyFont="1" applyFill="1" applyBorder="1" applyAlignment="1">
      <alignment horizontal="right"/>
    </xf>
    <xf numFmtId="0" fontId="11" fillId="2" borderId="1" xfId="0" applyFont="1" applyFill="1" applyBorder="1" applyAlignment="1">
      <alignment horizontal="center" vertical="center" wrapText="1"/>
    </xf>
    <xf numFmtId="179" fontId="13" fillId="2" borderId="5" xfId="0" applyNumberFormat="1" applyFont="1" applyFill="1" applyBorder="1" applyAlignment="1">
      <alignment horizontal="right"/>
    </xf>
    <xf numFmtId="179" fontId="11" fillId="2" borderId="5" xfId="0" applyNumberFormat="1" applyFont="1" applyFill="1" applyBorder="1" applyAlignment="1">
      <alignment horizontal="right"/>
    </xf>
    <xf numFmtId="180" fontId="13" fillId="2" borderId="5" xfId="0" applyNumberFormat="1" applyFont="1" applyFill="1" applyBorder="1" applyAlignment="1">
      <alignment horizontal="right"/>
    </xf>
    <xf numFmtId="49" fontId="11" fillId="2" borderId="5" xfId="0" applyNumberFormat="1" applyFont="1" applyFill="1" applyBorder="1" applyAlignment="1">
      <alignment vertical="center"/>
    </xf>
    <xf numFmtId="178" fontId="13" fillId="2" borderId="5" xfId="0" applyNumberFormat="1" applyFont="1" applyFill="1" applyBorder="1" applyAlignment="1">
      <alignment horizontal="right"/>
    </xf>
    <xf numFmtId="178" fontId="11" fillId="2" borderId="5" xfId="0" applyNumberFormat="1" applyFont="1" applyFill="1" applyBorder="1" applyAlignment="1">
      <alignment horizontal="right"/>
    </xf>
    <xf numFmtId="181" fontId="13" fillId="2" borderId="5" xfId="0" applyNumberFormat="1" applyFont="1" applyFill="1" applyBorder="1" applyAlignment="1">
      <alignment horizontal="right"/>
    </xf>
    <xf numFmtId="181" fontId="11" fillId="2" borderId="5" xfId="0" applyNumberFormat="1" applyFont="1" applyFill="1" applyBorder="1" applyAlignment="1">
      <alignment horizontal="right"/>
    </xf>
    <xf numFmtId="3" fontId="11" fillId="2" borderId="5" xfId="0" applyNumberFormat="1" applyFont="1" applyFill="1" applyBorder="1" applyAlignment="1">
      <alignment horizontal="center" vertical="top"/>
    </xf>
    <xf numFmtId="177" fontId="11" fillId="2" borderId="5" xfId="0" applyNumberFormat="1" applyFont="1" applyFill="1" applyBorder="1" applyAlignment="1">
      <alignment horizontal="center" vertical="top"/>
    </xf>
    <xf numFmtId="3" fontId="13" fillId="2" borderId="5" xfId="0" applyNumberFormat="1" applyFont="1" applyFill="1" applyBorder="1" applyAlignment="1">
      <alignment horizontal="center" vertical="top"/>
    </xf>
    <xf numFmtId="177" fontId="13" fillId="2" borderId="5" xfId="0" applyNumberFormat="1" applyFont="1" applyFill="1" applyBorder="1" applyAlignment="1">
      <alignment horizontal="center" vertical="top"/>
    </xf>
    <xf numFmtId="49" fontId="11" fillId="2" borderId="5" xfId="0" applyNumberFormat="1" applyFont="1" applyFill="1" applyBorder="1" applyAlignment="1">
      <alignment horizontal="left" vertical="top"/>
    </xf>
    <xf numFmtId="49" fontId="13" fillId="2" borderId="5" xfId="0" applyNumberFormat="1" applyFont="1" applyFill="1" applyBorder="1" applyAlignment="1">
      <alignment horizontal="left" vertical="top"/>
    </xf>
    <xf numFmtId="49" fontId="13" fillId="2" borderId="7" xfId="0" applyNumberFormat="1" applyFont="1" applyFill="1" applyBorder="1" applyAlignment="1">
      <alignment horizontal="left" vertical="center"/>
    </xf>
    <xf numFmtId="165" fontId="13" fillId="2" borderId="7" xfId="0" applyNumberFormat="1" applyFont="1" applyFill="1" applyBorder="1" applyAlignment="1">
      <alignment horizontal="right"/>
    </xf>
    <xf numFmtId="170" fontId="13" fillId="2" borderId="7" xfId="0" applyNumberFormat="1" applyFont="1" applyFill="1" applyBorder="1" applyAlignment="1">
      <alignment horizontal="right"/>
    </xf>
    <xf numFmtId="0" fontId="13" fillId="2" borderId="7" xfId="0" applyFont="1" applyFill="1" applyBorder="1" applyAlignment="1">
      <alignment horizontal="right"/>
    </xf>
    <xf numFmtId="171" fontId="13" fillId="2" borderId="7" xfId="0" applyNumberFormat="1" applyFont="1" applyFill="1" applyBorder="1" applyAlignment="1">
      <alignment horizontal="right"/>
    </xf>
    <xf numFmtId="49" fontId="13" fillId="2" borderId="1" xfId="0" applyNumberFormat="1" applyFont="1" applyFill="1" applyBorder="1" applyAlignment="1">
      <alignment horizontal="left"/>
    </xf>
    <xf numFmtId="0" fontId="13" fillId="2" borderId="1" xfId="0" applyFont="1" applyFill="1" applyBorder="1" applyAlignment="1">
      <alignment horizontal="right"/>
    </xf>
    <xf numFmtId="171" fontId="13" fillId="2" borderId="1" xfId="0" applyNumberFormat="1" applyFont="1" applyFill="1" applyBorder="1" applyAlignment="1">
      <alignment horizontal="right"/>
    </xf>
    <xf numFmtId="49" fontId="13" fillId="2" borderId="1" xfId="0" applyNumberFormat="1" applyFont="1" applyFill="1" applyBorder="1" applyAlignment="1">
      <alignment horizontal="left" vertical="center"/>
    </xf>
    <xf numFmtId="3" fontId="12" fillId="0" borderId="1" xfId="0" applyNumberFormat="1" applyFont="1" applyFill="1" applyBorder="1" applyAlignment="1">
      <alignment vertical="top"/>
    </xf>
    <xf numFmtId="3" fontId="21" fillId="0" borderId="1" xfId="0" applyNumberFormat="1" applyFont="1" applyFill="1" applyBorder="1" applyAlignment="1">
      <alignment vertical="top"/>
    </xf>
    <xf numFmtId="49" fontId="21" fillId="0" borderId="0" xfId="15" applyNumberFormat="1" applyFont="1" applyFill="1" applyAlignment="1">
      <alignment horizontal="left" vertical="top"/>
    </xf>
    <xf numFmtId="0" fontId="21" fillId="0" borderId="0" xfId="15" applyFont="1" applyFill="1" applyAlignment="1">
      <alignment vertical="top"/>
    </xf>
    <xf numFmtId="3" fontId="21" fillId="0" borderId="0" xfId="15" applyNumberFormat="1" applyFont="1" applyFill="1" applyAlignment="1">
      <alignment vertical="top"/>
    </xf>
    <xf numFmtId="0" fontId="21" fillId="0" borderId="1" xfId="29" applyFont="1" applyFill="1" applyBorder="1" applyAlignment="1">
      <alignment horizontal="center" vertical="top"/>
    </xf>
    <xf numFmtId="0" fontId="21" fillId="0" borderId="1" xfId="29" applyFont="1" applyFill="1" applyBorder="1" applyAlignment="1">
      <alignment horizontal="center" vertical="top" wrapText="1"/>
    </xf>
    <xf numFmtId="0" fontId="21" fillId="0" borderId="1" xfId="29" applyFont="1" applyFill="1" applyBorder="1" applyAlignment="1">
      <alignment vertical="top"/>
    </xf>
    <xf numFmtId="3" fontId="21" fillId="0" borderId="1" xfId="29" applyNumberFormat="1" applyFont="1" applyFill="1" applyBorder="1" applyAlignment="1">
      <alignment vertical="top"/>
    </xf>
    <xf numFmtId="0" fontId="21" fillId="0" borderId="1" xfId="0" applyFont="1" applyFill="1" applyBorder="1" applyAlignment="1">
      <alignment horizontal="center" vertical="top"/>
    </xf>
    <xf numFmtId="0" fontId="21" fillId="0" borderId="1" xfId="0" applyFont="1" applyFill="1" applyBorder="1" applyAlignment="1">
      <alignment vertical="top"/>
    </xf>
    <xf numFmtId="0" fontId="12" fillId="0" borderId="1" xfId="0" applyFont="1" applyFill="1" applyBorder="1" applyAlignment="1">
      <alignment vertical="top"/>
    </xf>
    <xf numFmtId="0" fontId="21" fillId="0" borderId="1" xfId="29" applyFont="1" applyFill="1" applyBorder="1" applyAlignment="1">
      <alignment vertical="top" wrapText="1"/>
    </xf>
    <xf numFmtId="3" fontId="12" fillId="0" borderId="5" xfId="15" applyNumberFormat="1" applyFont="1" applyFill="1" applyBorder="1" applyAlignment="1">
      <alignment horizontal="right" vertical="top"/>
    </xf>
    <xf numFmtId="0" fontId="12" fillId="0" borderId="0" xfId="15" applyFont="1" applyFill="1" applyAlignment="1">
      <alignment vertical="top"/>
    </xf>
    <xf numFmtId="0" fontId="12" fillId="0" borderId="1" xfId="29" applyFont="1" applyFill="1" applyBorder="1" applyAlignment="1">
      <alignment horizontal="center" vertical="top"/>
    </xf>
    <xf numFmtId="0" fontId="12" fillId="0" borderId="1" xfId="29" applyFont="1" applyFill="1" applyBorder="1" applyAlignment="1">
      <alignment horizontal="left" vertical="top"/>
    </xf>
    <xf numFmtId="3" fontId="21" fillId="0" borderId="5" xfId="15" applyNumberFormat="1" applyFont="1" applyFill="1" applyBorder="1" applyAlignment="1">
      <alignment horizontal="right" vertical="top"/>
    </xf>
    <xf numFmtId="0" fontId="12" fillId="0" borderId="1" xfId="29" applyFont="1" applyFill="1" applyBorder="1" applyAlignment="1">
      <alignment vertical="top"/>
    </xf>
    <xf numFmtId="1" fontId="12" fillId="0" borderId="1" xfId="29" applyNumberFormat="1" applyFont="1" applyFill="1" applyBorder="1" applyAlignment="1">
      <alignment horizontal="left" vertical="top" wrapText="1"/>
    </xf>
    <xf numFmtId="0" fontId="21" fillId="0" borderId="8" xfId="29" applyFont="1" applyFill="1" applyBorder="1" applyAlignment="1">
      <alignment vertical="top" wrapText="1"/>
    </xf>
    <xf numFmtId="0" fontId="12" fillId="0" borderId="0" xfId="29" applyFont="1" applyFill="1" applyBorder="1" applyAlignment="1">
      <alignment horizontal="left" vertical="top"/>
    </xf>
    <xf numFmtId="0" fontId="12" fillId="0" borderId="0" xfId="29" applyFont="1" applyFill="1" applyBorder="1" applyAlignment="1">
      <alignment vertical="top"/>
    </xf>
    <xf numFmtId="3" fontId="12" fillId="0" borderId="0" xfId="15" applyNumberFormat="1" applyFont="1" applyFill="1" applyBorder="1" applyAlignment="1">
      <alignment horizontal="right" vertical="top"/>
    </xf>
    <xf numFmtId="3" fontId="12" fillId="0" borderId="0" xfId="15" applyNumberFormat="1" applyFont="1" applyFill="1" applyAlignment="1">
      <alignment vertical="top"/>
    </xf>
    <xf numFmtId="0" fontId="13" fillId="0" borderId="0" xfId="0" applyFont="1" applyFill="1" applyAlignment="1">
      <alignment vertical="center"/>
    </xf>
    <xf numFmtId="170" fontId="12" fillId="0" borderId="0" xfId="0" applyNumberFormat="1" applyFont="1" applyFill="1" applyBorder="1" applyAlignment="1"/>
    <xf numFmtId="49" fontId="22" fillId="2" borderId="5" xfId="0" applyNumberFormat="1" applyFont="1" applyFill="1" applyBorder="1" applyAlignment="1">
      <alignment horizontal="center"/>
    </xf>
    <xf numFmtId="0" fontId="24" fillId="2" borderId="0" xfId="0" applyFont="1" applyFill="1" applyAlignment="1">
      <alignment vertical="center"/>
    </xf>
    <xf numFmtId="167" fontId="13" fillId="2" borderId="1" xfId="0" applyNumberFormat="1" applyFont="1" applyFill="1" applyBorder="1" applyAlignment="1">
      <alignment horizontal="right"/>
    </xf>
    <xf numFmtId="167" fontId="13" fillId="2" borderId="6" xfId="0" applyNumberFormat="1" applyFont="1" applyFill="1" applyBorder="1" applyAlignment="1">
      <alignment horizontal="right"/>
    </xf>
    <xf numFmtId="49" fontId="13" fillId="2" borderId="5" xfId="0" applyNumberFormat="1" applyFont="1" applyFill="1" applyBorder="1" applyAlignment="1">
      <alignment horizontal="left" wrapText="1"/>
    </xf>
    <xf numFmtId="3" fontId="16" fillId="4" borderId="1" xfId="13" applyNumberFormat="1" applyFont="1" applyFill="1" applyBorder="1" applyAlignment="1">
      <alignment horizontal="right" vertical="top"/>
    </xf>
    <xf numFmtId="194" fontId="36" fillId="0" borderId="8" xfId="34" applyFont="1" applyBorder="1" applyAlignment="1">
      <alignment horizontal="left" vertical="top" wrapText="1"/>
    </xf>
    <xf numFmtId="194" fontId="36" fillId="0" borderId="9" xfId="34" applyFont="1" applyBorder="1" applyAlignment="1">
      <alignment horizontal="left" vertical="top" wrapText="1"/>
    </xf>
    <xf numFmtId="182" fontId="36" fillId="0" borderId="4" xfId="34" applyNumberFormat="1" applyFont="1" applyBorder="1" applyAlignment="1">
      <alignment horizontal="center" vertical="top" wrapText="1"/>
    </xf>
    <xf numFmtId="194" fontId="37" fillId="0" borderId="10" xfId="34" applyFont="1" applyBorder="1" applyAlignment="1">
      <alignment horizontal="justify" vertical="top" wrapText="1"/>
    </xf>
    <xf numFmtId="194" fontId="37" fillId="0" borderId="11" xfId="34" applyFont="1" applyBorder="1" applyAlignment="1">
      <alignment horizontal="justify" vertical="top" wrapText="1"/>
    </xf>
    <xf numFmtId="194" fontId="19" fillId="0" borderId="12" xfId="34" applyFont="1" applyBorder="1" applyAlignment="1">
      <alignment horizontal="justify" vertical="top" wrapText="1"/>
    </xf>
    <xf numFmtId="194" fontId="37" fillId="0" borderId="4" xfId="34" applyFont="1" applyBorder="1" applyAlignment="1">
      <alignment vertical="top" wrapText="1"/>
    </xf>
    <xf numFmtId="194" fontId="37" fillId="0" borderId="12" xfId="34" applyFont="1" applyBorder="1" applyAlignment="1">
      <alignment vertical="top" wrapText="1"/>
    </xf>
    <xf numFmtId="194" fontId="37" fillId="0" borderId="13" xfId="34" applyFont="1" applyBorder="1" applyAlignment="1">
      <alignment vertical="top" wrapText="1"/>
    </xf>
    <xf numFmtId="194" fontId="37" fillId="0" borderId="11" xfId="34" applyFont="1" applyBorder="1" applyAlignment="1">
      <alignment vertical="top" wrapText="1"/>
    </xf>
    <xf numFmtId="194" fontId="37" fillId="0" borderId="14" xfId="34" applyFont="1" applyBorder="1" applyAlignment="1">
      <alignment vertical="top" wrapText="1"/>
    </xf>
    <xf numFmtId="49" fontId="13" fillId="0" borderId="0" xfId="0" applyNumberFormat="1" applyFont="1" applyFill="1" applyBorder="1" applyAlignment="1">
      <alignment horizontal="left"/>
    </xf>
    <xf numFmtId="0" fontId="13" fillId="0" borderId="0" xfId="0" applyFont="1" applyFill="1" applyBorder="1" applyAlignment="1">
      <alignment horizontal="right"/>
    </xf>
    <xf numFmtId="165" fontId="13" fillId="0" borderId="0" xfId="0" applyNumberFormat="1" applyFont="1" applyFill="1" applyBorder="1" applyAlignment="1">
      <alignment horizontal="right"/>
    </xf>
    <xf numFmtId="168" fontId="13" fillId="0" borderId="0" xfId="0" applyNumberFormat="1" applyFont="1" applyFill="1" applyBorder="1" applyAlignment="1">
      <alignment horizontal="right"/>
    </xf>
    <xf numFmtId="49" fontId="11" fillId="0" borderId="1" xfId="0" applyNumberFormat="1" applyFont="1" applyFill="1" applyBorder="1" applyAlignment="1">
      <alignment horizontal="left" vertical="center"/>
    </xf>
    <xf numFmtId="182" fontId="13" fillId="0" borderId="1" xfId="0" applyNumberFormat="1" applyFont="1" applyFill="1" applyBorder="1" applyAlignment="1">
      <alignment horizontal="left" vertical="center"/>
    </xf>
    <xf numFmtId="165" fontId="13" fillId="0" borderId="1" xfId="0" applyNumberFormat="1" applyFont="1" applyFill="1" applyBorder="1" applyAlignment="1">
      <alignment horizontal="right"/>
    </xf>
    <xf numFmtId="49" fontId="11" fillId="2" borderId="7" xfId="0" applyNumberFormat="1" applyFont="1" applyFill="1" applyBorder="1" applyAlignment="1">
      <alignment horizontal="center" vertical="center" wrapText="1"/>
    </xf>
    <xf numFmtId="168" fontId="0" fillId="0" borderId="0" xfId="0" applyNumberFormat="1" applyFont="1" applyFill="1" applyBorder="1" applyAlignment="1"/>
    <xf numFmtId="195" fontId="12" fillId="0" borderId="0" xfId="0" applyNumberFormat="1" applyFont="1" applyFill="1" applyBorder="1" applyAlignment="1"/>
    <xf numFmtId="165" fontId="13" fillId="0" borderId="5" xfId="0" applyNumberFormat="1" applyFont="1" applyFill="1" applyBorder="1" applyAlignment="1">
      <alignment horizontal="right"/>
    </xf>
    <xf numFmtId="49" fontId="26" fillId="2" borderId="0" xfId="0" applyNumberFormat="1" applyFont="1" applyFill="1" applyAlignment="1">
      <alignment horizontal="left" vertical="top"/>
    </xf>
    <xf numFmtId="0" fontId="28" fillId="2" borderId="0" xfId="0" applyFont="1" applyFill="1" applyAlignment="1">
      <alignment vertical="center"/>
    </xf>
    <xf numFmtId="0" fontId="19" fillId="0" borderId="0" xfId="0" applyNumberFormat="1" applyFont="1" applyFill="1" applyBorder="1" applyAlignment="1"/>
    <xf numFmtId="49" fontId="13" fillId="0" borderId="5" xfId="0" applyNumberFormat="1" applyFont="1" applyFill="1" applyBorder="1" applyAlignment="1">
      <alignment horizontal="left"/>
    </xf>
    <xf numFmtId="49" fontId="13" fillId="2" borderId="7" xfId="0" applyNumberFormat="1" applyFont="1" applyFill="1" applyBorder="1" applyAlignment="1">
      <alignment horizontal="left"/>
    </xf>
    <xf numFmtId="168" fontId="13" fillId="2" borderId="7" xfId="0" applyNumberFormat="1" applyFont="1" applyFill="1" applyBorder="1" applyAlignment="1">
      <alignment horizontal="right"/>
    </xf>
    <xf numFmtId="168" fontId="13" fillId="2" borderId="1" xfId="0" applyNumberFormat="1" applyFont="1" applyFill="1" applyBorder="1" applyAlignment="1">
      <alignment horizontal="right"/>
    </xf>
    <xf numFmtId="0" fontId="13" fillId="2" borderId="1" xfId="0" applyFont="1" applyFill="1" applyBorder="1" applyAlignment="1">
      <alignment vertical="center"/>
    </xf>
    <xf numFmtId="0" fontId="12" fillId="0" borderId="1" xfId="0" applyNumberFormat="1" applyFont="1" applyFill="1" applyBorder="1" applyAlignment="1"/>
    <xf numFmtId="49" fontId="11" fillId="0" borderId="1" xfId="0" applyNumberFormat="1" applyFont="1" applyFill="1" applyBorder="1" applyAlignment="1">
      <alignment horizontal="center" vertical="top" wrapText="1"/>
    </xf>
    <xf numFmtId="49" fontId="11" fillId="0" borderId="1" xfId="0" applyNumberFormat="1" applyFont="1" applyFill="1" applyBorder="1" applyAlignment="1">
      <alignment horizontal="left" vertical="top"/>
    </xf>
    <xf numFmtId="1" fontId="11" fillId="0" borderId="1" xfId="0" applyNumberFormat="1" applyFont="1" applyFill="1" applyBorder="1" applyAlignment="1">
      <alignment horizontal="right" vertical="top"/>
    </xf>
    <xf numFmtId="165" fontId="11" fillId="0" borderId="1" xfId="0" applyNumberFormat="1" applyFont="1" applyFill="1" applyBorder="1" applyAlignment="1">
      <alignment horizontal="right" vertical="top"/>
    </xf>
    <xf numFmtId="0" fontId="11" fillId="0" borderId="1" xfId="0" applyFont="1" applyFill="1" applyBorder="1" applyAlignment="1">
      <alignment horizontal="right" vertical="top"/>
    </xf>
    <xf numFmtId="49" fontId="36" fillId="0" borderId="1" xfId="0" applyNumberFormat="1" applyFont="1" applyFill="1" applyBorder="1" applyAlignment="1">
      <alignment horizontal="left" vertical="top"/>
    </xf>
    <xf numFmtId="165" fontId="36" fillId="0" borderId="1" xfId="0" applyNumberFormat="1" applyFont="1" applyFill="1" applyBorder="1" applyAlignment="1">
      <alignment horizontal="right" vertical="top"/>
    </xf>
    <xf numFmtId="182" fontId="38" fillId="0" borderId="1" xfId="0" applyNumberFormat="1" applyFont="1" applyFill="1" applyBorder="1" applyAlignment="1">
      <alignment horizontal="left" vertical="top"/>
    </xf>
    <xf numFmtId="1" fontId="38" fillId="0" borderId="1" xfId="0" applyNumberFormat="1" applyFont="1" applyFill="1" applyBorder="1" applyAlignment="1">
      <alignment horizontal="right" vertical="top"/>
    </xf>
    <xf numFmtId="165" fontId="38" fillId="0" borderId="1" xfId="0" applyNumberFormat="1" applyFont="1" applyFill="1" applyBorder="1" applyAlignment="1">
      <alignment horizontal="right" vertical="top"/>
    </xf>
    <xf numFmtId="1" fontId="13" fillId="0" borderId="1" xfId="0" applyNumberFormat="1" applyFont="1" applyFill="1" applyBorder="1" applyAlignment="1">
      <alignment horizontal="right" vertical="top"/>
    </xf>
    <xf numFmtId="165" fontId="13" fillId="0" borderId="1" xfId="0" applyNumberFormat="1" applyFont="1" applyFill="1" applyBorder="1" applyAlignment="1">
      <alignment horizontal="right" vertical="top"/>
    </xf>
    <xf numFmtId="1" fontId="13" fillId="2" borderId="0" xfId="0" applyNumberFormat="1" applyFont="1" applyFill="1" applyBorder="1" applyAlignment="1">
      <alignment horizontal="right"/>
    </xf>
    <xf numFmtId="0" fontId="12" fillId="0" borderId="0" xfId="0" applyNumberFormat="1" applyFont="1" applyFill="1" applyBorder="1" applyAlignment="1">
      <alignment vertical="top"/>
    </xf>
    <xf numFmtId="49" fontId="13" fillId="2" borderId="4" xfId="0" applyNumberFormat="1" applyFont="1" applyFill="1" applyBorder="1" applyAlignment="1">
      <alignment horizontal="left"/>
    </xf>
    <xf numFmtId="169" fontId="13" fillId="2" borderId="7" xfId="0" applyNumberFormat="1" applyFont="1" applyFill="1" applyBorder="1" applyAlignment="1">
      <alignment horizontal="right"/>
    </xf>
    <xf numFmtId="169" fontId="13" fillId="0" borderId="7" xfId="0" applyNumberFormat="1" applyFont="1" applyFill="1" applyBorder="1" applyAlignment="1">
      <alignment horizontal="right"/>
    </xf>
    <xf numFmtId="169" fontId="13" fillId="2" borderId="1" xfId="0" applyNumberFormat="1" applyFont="1" applyFill="1" applyBorder="1" applyAlignment="1">
      <alignment horizontal="right"/>
    </xf>
    <xf numFmtId="49" fontId="13" fillId="2" borderId="6" xfId="0" applyNumberFormat="1" applyFont="1" applyFill="1" applyBorder="1" applyAlignment="1">
      <alignment horizontal="left"/>
    </xf>
    <xf numFmtId="3" fontId="13" fillId="2" borderId="7" xfId="0" applyNumberFormat="1" applyFont="1" applyFill="1" applyBorder="1" applyAlignment="1">
      <alignment horizontal="right"/>
    </xf>
    <xf numFmtId="3" fontId="13" fillId="2" borderId="15" xfId="0" applyNumberFormat="1" applyFont="1" applyFill="1" applyBorder="1" applyAlignment="1">
      <alignment horizontal="right"/>
    </xf>
    <xf numFmtId="165" fontId="13" fillId="2" borderId="4" xfId="0" applyNumberFormat="1" applyFont="1" applyFill="1" applyBorder="1" applyAlignment="1">
      <alignment horizontal="right"/>
    </xf>
    <xf numFmtId="170" fontId="13" fillId="2" borderId="4" xfId="0" applyNumberFormat="1" applyFont="1" applyFill="1" applyBorder="1" applyAlignment="1">
      <alignment horizontal="right"/>
    </xf>
    <xf numFmtId="3" fontId="13" fillId="2" borderId="1" xfId="0" applyNumberFormat="1" applyFont="1" applyFill="1" applyBorder="1" applyAlignment="1">
      <alignment horizontal="right"/>
    </xf>
    <xf numFmtId="49" fontId="13" fillId="2" borderId="0" xfId="0" applyNumberFormat="1" applyFont="1" applyFill="1" applyAlignment="1">
      <alignment horizontal="left"/>
    </xf>
    <xf numFmtId="0" fontId="13" fillId="2" borderId="0" xfId="0" applyFont="1" applyFill="1" applyBorder="1" applyAlignment="1">
      <alignment horizontal="left" wrapText="1"/>
    </xf>
    <xf numFmtId="49" fontId="13" fillId="2" borderId="16" xfId="0" applyNumberFormat="1" applyFont="1" applyFill="1" applyBorder="1" applyAlignment="1">
      <alignment horizontal="left" vertical="center"/>
    </xf>
    <xf numFmtId="165" fontId="13" fillId="0" borderId="7" xfId="0" applyNumberFormat="1" applyFont="1" applyFill="1" applyBorder="1" applyAlignment="1">
      <alignment horizontal="right"/>
    </xf>
    <xf numFmtId="170" fontId="13" fillId="0" borderId="7" xfId="0" applyNumberFormat="1" applyFont="1" applyFill="1" applyBorder="1" applyAlignment="1">
      <alignment horizontal="right"/>
    </xf>
    <xf numFmtId="170" fontId="13" fillId="0" borderId="1" xfId="0" applyNumberFormat="1" applyFont="1" applyFill="1" applyBorder="1" applyAlignment="1">
      <alignment horizontal="right"/>
    </xf>
    <xf numFmtId="49" fontId="13" fillId="0" borderId="1" xfId="0" applyNumberFormat="1" applyFont="1" applyFill="1" applyBorder="1" applyAlignment="1">
      <alignment horizontal="left"/>
    </xf>
    <xf numFmtId="172" fontId="13" fillId="2" borderId="7" xfId="0" applyNumberFormat="1" applyFont="1" applyFill="1" applyBorder="1" applyAlignment="1">
      <alignment horizontal="right"/>
    </xf>
    <xf numFmtId="172" fontId="13" fillId="2" borderId="1" xfId="0" applyNumberFormat="1" applyFont="1" applyFill="1" applyBorder="1" applyAlignment="1">
      <alignment horizontal="right"/>
    </xf>
    <xf numFmtId="173" fontId="13" fillId="2" borderId="7" xfId="0" applyNumberFormat="1" applyFont="1" applyFill="1" applyBorder="1" applyAlignment="1">
      <alignment horizontal="right"/>
    </xf>
    <xf numFmtId="167" fontId="13" fillId="2" borderId="7" xfId="0" applyNumberFormat="1" applyFont="1" applyFill="1" applyBorder="1" applyAlignment="1">
      <alignment horizontal="right"/>
    </xf>
    <xf numFmtId="173" fontId="13" fillId="2" borderId="1" xfId="0" applyNumberFormat="1" applyFont="1" applyFill="1" applyBorder="1" applyAlignment="1">
      <alignment horizontal="right"/>
    </xf>
    <xf numFmtId="174" fontId="13" fillId="2" borderId="1" xfId="0" applyNumberFormat="1" applyFont="1" applyFill="1" applyBorder="1" applyAlignment="1">
      <alignment horizontal="right"/>
    </xf>
    <xf numFmtId="175" fontId="13" fillId="2" borderId="7" xfId="0" applyNumberFormat="1" applyFont="1" applyFill="1" applyBorder="1" applyAlignment="1">
      <alignment horizontal="right"/>
    </xf>
    <xf numFmtId="175" fontId="13" fillId="2" borderId="1" xfId="0" applyNumberFormat="1" applyFont="1" applyFill="1" applyBorder="1" applyAlignment="1">
      <alignment horizontal="right"/>
    </xf>
    <xf numFmtId="166" fontId="13" fillId="2" borderId="7" xfId="0" applyNumberFormat="1" applyFont="1" applyFill="1" applyBorder="1" applyAlignment="1">
      <alignment horizontal="right"/>
    </xf>
    <xf numFmtId="1" fontId="13" fillId="2" borderId="7" xfId="0" applyNumberFormat="1" applyFont="1" applyFill="1" applyBorder="1" applyAlignment="1">
      <alignment horizontal="right"/>
    </xf>
    <xf numFmtId="166" fontId="13" fillId="2" borderId="1" xfId="0" applyNumberFormat="1" applyFont="1" applyFill="1" applyBorder="1" applyAlignment="1">
      <alignment horizontal="right"/>
    </xf>
    <xf numFmtId="1" fontId="13" fillId="2" borderId="1" xfId="0" applyNumberFormat="1" applyFont="1" applyFill="1" applyBorder="1" applyAlignment="1">
      <alignment horizontal="right"/>
    </xf>
    <xf numFmtId="176" fontId="13" fillId="2" borderId="7" xfId="0" applyNumberFormat="1" applyFont="1" applyFill="1" applyBorder="1" applyAlignment="1">
      <alignment horizontal="right"/>
    </xf>
    <xf numFmtId="177" fontId="13" fillId="2" borderId="7" xfId="0" applyNumberFormat="1" applyFont="1" applyFill="1" applyBorder="1" applyAlignment="1">
      <alignment horizontal="right"/>
    </xf>
    <xf numFmtId="176" fontId="13" fillId="2" borderId="1" xfId="0" applyNumberFormat="1" applyFont="1" applyFill="1" applyBorder="1" applyAlignment="1">
      <alignment horizontal="right"/>
    </xf>
    <xf numFmtId="177" fontId="13" fillId="2" borderId="1" xfId="0" applyNumberFormat="1" applyFont="1" applyFill="1" applyBorder="1" applyAlignment="1">
      <alignment horizontal="right"/>
    </xf>
    <xf numFmtId="166" fontId="23" fillId="2" borderId="5" xfId="0" applyNumberFormat="1" applyFont="1" applyFill="1" applyBorder="1" applyAlignment="1">
      <alignment horizontal="right" vertical="center" wrapText="1"/>
    </xf>
    <xf numFmtId="178" fontId="23" fillId="2" borderId="5" xfId="0" applyNumberFormat="1" applyFont="1" applyFill="1" applyBorder="1" applyAlignment="1">
      <alignment horizontal="right" vertical="center" wrapText="1"/>
    </xf>
    <xf numFmtId="167" fontId="23" fillId="2" borderId="5" xfId="0" applyNumberFormat="1" applyFont="1" applyFill="1" applyBorder="1" applyAlignment="1">
      <alignment horizontal="right" vertical="center" wrapText="1"/>
    </xf>
    <xf numFmtId="179" fontId="13" fillId="2" borderId="7" xfId="0" applyNumberFormat="1" applyFont="1" applyFill="1" applyBorder="1" applyAlignment="1">
      <alignment horizontal="right"/>
    </xf>
    <xf numFmtId="179" fontId="13" fillId="2" borderId="1" xfId="0" applyNumberFormat="1" applyFont="1" applyFill="1" applyBorder="1" applyAlignment="1">
      <alignment horizontal="right"/>
    </xf>
    <xf numFmtId="180" fontId="13" fillId="2" borderId="7" xfId="0" applyNumberFormat="1" applyFont="1" applyFill="1" applyBorder="1" applyAlignment="1">
      <alignment horizontal="right"/>
    </xf>
    <xf numFmtId="180" fontId="13" fillId="2" borderId="1" xfId="0" applyNumberFormat="1" applyFont="1" applyFill="1" applyBorder="1" applyAlignment="1">
      <alignment horizontal="right"/>
    </xf>
    <xf numFmtId="178" fontId="12" fillId="0" borderId="0" xfId="0" applyNumberFormat="1" applyFont="1" applyFill="1" applyBorder="1" applyAlignment="1"/>
    <xf numFmtId="178" fontId="13" fillId="2" borderId="7" xfId="0" applyNumberFormat="1" applyFont="1" applyFill="1" applyBorder="1" applyAlignment="1">
      <alignment horizontal="right"/>
    </xf>
    <xf numFmtId="178" fontId="13" fillId="2" borderId="1" xfId="0" applyNumberFormat="1" applyFont="1" applyFill="1" applyBorder="1" applyAlignment="1">
      <alignment horizontal="right"/>
    </xf>
    <xf numFmtId="49" fontId="13" fillId="2" borderId="1" xfId="0" applyNumberFormat="1" applyFont="1" applyFill="1" applyBorder="1" applyAlignment="1">
      <alignment horizontal="left" wrapText="1"/>
    </xf>
    <xf numFmtId="49" fontId="13" fillId="2" borderId="1" xfId="0" applyNumberFormat="1" applyFont="1" applyFill="1" applyBorder="1" applyAlignment="1">
      <alignment horizontal="right" wrapText="1"/>
    </xf>
    <xf numFmtId="0" fontId="13" fillId="2" borderId="1" xfId="0" applyFont="1" applyFill="1" applyBorder="1" applyAlignment="1">
      <alignment horizontal="right" vertical="center"/>
    </xf>
    <xf numFmtId="170" fontId="13" fillId="2" borderId="17" xfId="0" applyNumberFormat="1" applyFont="1" applyFill="1" applyBorder="1" applyAlignment="1">
      <alignment horizontal="right"/>
    </xf>
    <xf numFmtId="181" fontId="13" fillId="2" borderId="7" xfId="0" applyNumberFormat="1" applyFont="1" applyFill="1" applyBorder="1" applyAlignment="1">
      <alignment horizontal="right"/>
    </xf>
    <xf numFmtId="181" fontId="13" fillId="2" borderId="1" xfId="0" applyNumberFormat="1" applyFont="1" applyFill="1" applyBorder="1" applyAlignment="1">
      <alignment horizontal="right"/>
    </xf>
    <xf numFmtId="49" fontId="13" fillId="2" borderId="7" xfId="0" applyNumberFormat="1" applyFont="1" applyFill="1" applyBorder="1" applyAlignment="1">
      <alignment horizontal="left" vertical="top"/>
    </xf>
    <xf numFmtId="3" fontId="13" fillId="2" borderId="7" xfId="0" applyNumberFormat="1" applyFont="1" applyFill="1" applyBorder="1" applyAlignment="1">
      <alignment horizontal="center" vertical="top"/>
    </xf>
    <xf numFmtId="177" fontId="13" fillId="2" borderId="7" xfId="0" applyNumberFormat="1" applyFont="1" applyFill="1" applyBorder="1" applyAlignment="1">
      <alignment horizontal="center" vertical="top"/>
    </xf>
    <xf numFmtId="49" fontId="13" fillId="2" borderId="1" xfId="0" applyNumberFormat="1" applyFont="1" applyFill="1" applyBorder="1" applyAlignment="1">
      <alignment horizontal="left" vertical="top"/>
    </xf>
    <xf numFmtId="3" fontId="13" fillId="2" borderId="1" xfId="0" applyNumberFormat="1" applyFont="1" applyFill="1" applyBorder="1" applyAlignment="1">
      <alignment horizontal="center" vertical="top"/>
    </xf>
    <xf numFmtId="177" fontId="13" fillId="2" borderId="1" xfId="0" applyNumberFormat="1" applyFont="1" applyFill="1" applyBorder="1" applyAlignment="1">
      <alignment horizontal="center" vertical="top"/>
    </xf>
    <xf numFmtId="49" fontId="11" fillId="2" borderId="1" xfId="0" applyNumberFormat="1" applyFont="1" applyFill="1" applyBorder="1" applyAlignment="1">
      <alignment horizontal="left" vertical="center"/>
    </xf>
    <xf numFmtId="170" fontId="11" fillId="2" borderId="1" xfId="0" applyNumberFormat="1" applyFont="1" applyFill="1" applyBorder="1" applyAlignment="1">
      <alignment horizontal="right" vertical="center"/>
    </xf>
    <xf numFmtId="165" fontId="11" fillId="2" borderId="1" xfId="0" applyNumberFormat="1" applyFont="1" applyFill="1" applyBorder="1" applyAlignment="1">
      <alignment horizontal="right" vertical="center"/>
    </xf>
    <xf numFmtId="165" fontId="13" fillId="2" borderId="1" xfId="0" applyNumberFormat="1" applyFont="1" applyFill="1" applyBorder="1" applyAlignment="1">
      <alignment horizontal="right" vertical="center"/>
    </xf>
    <xf numFmtId="170" fontId="13" fillId="2" borderId="1" xfId="0" applyNumberFormat="1" applyFont="1" applyFill="1" applyBorder="1" applyAlignment="1">
      <alignment horizontal="right" vertical="center"/>
    </xf>
    <xf numFmtId="0" fontId="11" fillId="2" borderId="0" xfId="0" applyFont="1" applyFill="1" applyBorder="1" applyAlignment="1">
      <alignment horizontal="left" wrapText="1"/>
    </xf>
    <xf numFmtId="170" fontId="13" fillId="2" borderId="0" xfId="0" applyNumberFormat="1" applyFont="1" applyFill="1" applyAlignment="1">
      <alignment vertical="center"/>
    </xf>
    <xf numFmtId="3" fontId="13" fillId="2" borderId="0" xfId="0" applyNumberFormat="1" applyFont="1" applyFill="1" applyAlignment="1">
      <alignment vertical="center"/>
    </xf>
    <xf numFmtId="0" fontId="13" fillId="0" borderId="0" xfId="0" applyFont="1" applyFill="1" applyAlignment="1">
      <alignment vertical="top"/>
    </xf>
    <xf numFmtId="0" fontId="11" fillId="0" borderId="0" xfId="0" applyFont="1" applyFill="1" applyAlignment="1">
      <alignment vertical="top"/>
    </xf>
    <xf numFmtId="0" fontId="16" fillId="0" borderId="0" xfId="0" applyNumberFormat="1" applyFont="1" applyFill="1" applyBorder="1" applyAlignment="1">
      <alignment vertical="top"/>
    </xf>
    <xf numFmtId="170" fontId="12" fillId="0" borderId="0" xfId="0" applyNumberFormat="1" applyFont="1" applyFill="1" applyBorder="1" applyAlignment="1">
      <alignment vertical="top"/>
    </xf>
    <xf numFmtId="3" fontId="20" fillId="4" borderId="1" xfId="13" applyNumberFormat="1" applyFont="1" applyFill="1" applyBorder="1" applyAlignment="1">
      <alignment horizontal="right" vertical="top"/>
    </xf>
    <xf numFmtId="3" fontId="27" fillId="4" borderId="1" xfId="13" applyNumberFormat="1" applyFont="1" applyFill="1" applyBorder="1" applyAlignment="1">
      <alignment horizontal="right" vertical="top"/>
    </xf>
    <xf numFmtId="3" fontId="19" fillId="0" borderId="0" xfId="13" applyNumberFormat="1" applyFont="1" applyFill="1" applyBorder="1" applyAlignment="1">
      <alignment vertical="top"/>
    </xf>
    <xf numFmtId="49" fontId="13" fillId="2" borderId="15" xfId="0" applyNumberFormat="1" applyFont="1" applyFill="1" applyBorder="1" applyAlignment="1">
      <alignment horizontal="left"/>
    </xf>
    <xf numFmtId="3" fontId="13" fillId="2" borderId="4" xfId="0" applyNumberFormat="1" applyFont="1" applyFill="1" applyBorder="1" applyAlignment="1">
      <alignment horizontal="right"/>
    </xf>
    <xf numFmtId="0" fontId="13" fillId="2" borderId="4" xfId="0" applyFont="1" applyFill="1" applyBorder="1" applyAlignment="1">
      <alignment horizontal="right"/>
    </xf>
    <xf numFmtId="49" fontId="11" fillId="2" borderId="7" xfId="0" applyNumberFormat="1" applyFont="1" applyFill="1" applyBorder="1" applyAlignment="1">
      <alignment horizontal="center"/>
    </xf>
    <xf numFmtId="0" fontId="13" fillId="2" borderId="0" xfId="0" applyFont="1" applyFill="1" applyAlignment="1">
      <alignment vertical="top"/>
    </xf>
    <xf numFmtId="0" fontId="11" fillId="2" borderId="5" xfId="0" applyFont="1" applyFill="1" applyBorder="1" applyAlignment="1">
      <alignment horizontal="center" vertical="top" wrapText="1"/>
    </xf>
    <xf numFmtId="1" fontId="12" fillId="0" borderId="0" xfId="0" applyNumberFormat="1" applyFont="1" applyFill="1" applyBorder="1" applyAlignment="1"/>
    <xf numFmtId="0" fontId="41" fillId="5" borderId="55" xfId="0" applyNumberFormat="1" applyFont="1" applyFill="1" applyBorder="1" applyAlignment="1">
      <alignment horizontal="left" vertical="top" wrapText="1"/>
    </xf>
    <xf numFmtId="170" fontId="11" fillId="0" borderId="5" xfId="0" applyNumberFormat="1" applyFont="1" applyFill="1" applyBorder="1" applyAlignment="1">
      <alignment horizontal="right"/>
    </xf>
    <xf numFmtId="165" fontId="13" fillId="2" borderId="2" xfId="0" applyNumberFormat="1" applyFont="1" applyFill="1" applyBorder="1" applyAlignment="1">
      <alignment horizontal="right"/>
    </xf>
    <xf numFmtId="0" fontId="42" fillId="0" borderId="1" xfId="0" applyNumberFormat="1" applyFont="1" applyFill="1" applyBorder="1" applyAlignment="1">
      <alignment horizontal="center" vertical="top"/>
    </xf>
    <xf numFmtId="2" fontId="42" fillId="0" borderId="1" xfId="0" applyNumberFormat="1" applyFont="1" applyFill="1" applyBorder="1" applyAlignment="1">
      <alignment horizontal="right" vertical="top"/>
    </xf>
    <xf numFmtId="4" fontId="42" fillId="0" borderId="1" xfId="0" applyNumberFormat="1" applyFont="1" applyFill="1" applyBorder="1" applyAlignment="1">
      <alignment horizontal="center" vertical="top"/>
    </xf>
    <xf numFmtId="197" fontId="42" fillId="0" borderId="1" xfId="0" applyNumberFormat="1" applyFont="1" applyFill="1" applyBorder="1" applyAlignment="1">
      <alignment horizontal="right" vertical="top"/>
    </xf>
    <xf numFmtId="4" fontId="42" fillId="0" borderId="1" xfId="0" applyNumberFormat="1" applyFont="1" applyFill="1" applyBorder="1" applyAlignment="1">
      <alignment horizontal="right" vertical="top"/>
    </xf>
    <xf numFmtId="3" fontId="42" fillId="0" borderId="1" xfId="0" applyNumberFormat="1" applyFont="1" applyFill="1" applyBorder="1" applyAlignment="1">
      <alignment horizontal="right" vertical="top"/>
    </xf>
    <xf numFmtId="198" fontId="13" fillId="2" borderId="7" xfId="0" applyNumberFormat="1" applyFont="1" applyFill="1" applyBorder="1" applyAlignment="1">
      <alignment horizontal="right"/>
    </xf>
    <xf numFmtId="182" fontId="13" fillId="2" borderId="1" xfId="0" applyNumberFormat="1" applyFont="1" applyFill="1" applyBorder="1" applyAlignment="1">
      <alignment horizontal="left"/>
    </xf>
    <xf numFmtId="182" fontId="12" fillId="0" borderId="1" xfId="32" applyNumberFormat="1" applyFont="1" applyBorder="1" applyAlignment="1">
      <alignment horizontal="left" vertical="top" wrapText="1"/>
    </xf>
    <xf numFmtId="1" fontId="21" fillId="0" borderId="1" xfId="33" applyNumberFormat="1" applyFont="1" applyFill="1" applyBorder="1" applyAlignment="1">
      <alignment horizontal="right" vertical="top" wrapText="1"/>
    </xf>
    <xf numFmtId="3" fontId="11" fillId="2" borderId="5" xfId="0" applyNumberFormat="1" applyFont="1" applyFill="1" applyBorder="1" applyAlignment="1">
      <alignment horizontal="right" vertical="top"/>
    </xf>
    <xf numFmtId="170" fontId="11" fillId="2" borderId="5" xfId="0" applyNumberFormat="1" applyFont="1" applyFill="1" applyBorder="1" applyAlignment="1">
      <alignment horizontal="right" vertical="top"/>
    </xf>
    <xf numFmtId="165" fontId="11" fillId="2" borderId="5" xfId="0" applyNumberFormat="1" applyFont="1" applyFill="1" applyBorder="1" applyAlignment="1">
      <alignment horizontal="right" vertical="top"/>
    </xf>
    <xf numFmtId="3" fontId="12" fillId="4" borderId="1" xfId="17" applyNumberFormat="1" applyFont="1" applyFill="1" applyBorder="1" applyAlignment="1">
      <alignment horizontal="right" vertical="top" wrapText="1"/>
    </xf>
    <xf numFmtId="3" fontId="13" fillId="2" borderId="5" xfId="0" applyNumberFormat="1" applyFont="1" applyFill="1" applyBorder="1" applyAlignment="1">
      <alignment horizontal="right" vertical="top"/>
    </xf>
    <xf numFmtId="165" fontId="13" fillId="2" borderId="5" xfId="0" applyNumberFormat="1" applyFont="1" applyFill="1" applyBorder="1" applyAlignment="1">
      <alignment horizontal="right" vertical="top"/>
    </xf>
    <xf numFmtId="170" fontId="13" fillId="2" borderId="5" xfId="0" applyNumberFormat="1" applyFont="1" applyFill="1" applyBorder="1" applyAlignment="1">
      <alignment horizontal="right" vertical="top"/>
    </xf>
    <xf numFmtId="0" fontId="13" fillId="2" borderId="5" xfId="0" applyFont="1" applyFill="1" applyBorder="1" applyAlignment="1">
      <alignment horizontal="right" vertical="top"/>
    </xf>
    <xf numFmtId="3" fontId="13" fillId="2" borderId="7" xfId="0" applyNumberFormat="1" applyFont="1" applyFill="1" applyBorder="1" applyAlignment="1">
      <alignment horizontal="right" vertical="top"/>
    </xf>
    <xf numFmtId="170" fontId="13" fillId="2" borderId="7" xfId="0" applyNumberFormat="1" applyFont="1" applyFill="1" applyBorder="1" applyAlignment="1">
      <alignment horizontal="right" vertical="top"/>
    </xf>
    <xf numFmtId="165" fontId="13" fillId="2" borderId="7" xfId="0" applyNumberFormat="1" applyFont="1" applyFill="1" applyBorder="1" applyAlignment="1">
      <alignment horizontal="right" vertical="top"/>
    </xf>
    <xf numFmtId="3" fontId="13" fillId="2" borderId="1" xfId="0" applyNumberFormat="1" applyFont="1" applyFill="1" applyBorder="1" applyAlignment="1">
      <alignment horizontal="right" vertical="top"/>
    </xf>
    <xf numFmtId="170" fontId="13" fillId="2" borderId="1" xfId="0" applyNumberFormat="1" applyFont="1" applyFill="1" applyBorder="1" applyAlignment="1">
      <alignment horizontal="right" vertical="top"/>
    </xf>
    <xf numFmtId="165" fontId="13" fillId="2" borderId="1" xfId="0" applyNumberFormat="1" applyFont="1" applyFill="1" applyBorder="1" applyAlignment="1">
      <alignment horizontal="right" vertical="top"/>
    </xf>
    <xf numFmtId="3" fontId="21" fillId="4" borderId="1" xfId="17" applyNumberFormat="1" applyFont="1" applyFill="1" applyBorder="1" applyAlignment="1">
      <alignment horizontal="right" vertical="top" wrapText="1"/>
    </xf>
    <xf numFmtId="17" fontId="13" fillId="2" borderId="1" xfId="0" applyNumberFormat="1" applyFont="1" applyFill="1" applyBorder="1" applyAlignment="1">
      <alignment horizontal="left"/>
    </xf>
    <xf numFmtId="186" fontId="13" fillId="2" borderId="1" xfId="0" applyNumberFormat="1" applyFont="1" applyFill="1" applyBorder="1" applyAlignment="1">
      <alignment horizontal="right"/>
    </xf>
    <xf numFmtId="49" fontId="11" fillId="2" borderId="6" xfId="0" applyNumberFormat="1" applyFont="1" applyFill="1" applyBorder="1" applyAlignment="1">
      <alignment horizontal="left"/>
    </xf>
    <xf numFmtId="49" fontId="13" fillId="2" borderId="8" xfId="0" applyNumberFormat="1" applyFont="1" applyFill="1" applyBorder="1" applyAlignment="1">
      <alignment horizontal="left"/>
    </xf>
    <xf numFmtId="171" fontId="11" fillId="2" borderId="1" xfId="0" applyNumberFormat="1" applyFont="1" applyFill="1" applyBorder="1" applyAlignment="1">
      <alignment horizontal="right"/>
    </xf>
    <xf numFmtId="165" fontId="11" fillId="2" borderId="7" xfId="0" applyNumberFormat="1" applyFont="1" applyFill="1" applyBorder="1" applyAlignment="1">
      <alignment horizontal="right"/>
    </xf>
    <xf numFmtId="170" fontId="11" fillId="2" borderId="7" xfId="0" applyNumberFormat="1" applyFont="1" applyFill="1" applyBorder="1" applyAlignment="1">
      <alignment horizontal="right"/>
    </xf>
    <xf numFmtId="171" fontId="11" fillId="2" borderId="7" xfId="0" applyNumberFormat="1" applyFont="1" applyFill="1" applyBorder="1" applyAlignment="1">
      <alignment horizontal="right"/>
    </xf>
    <xf numFmtId="49" fontId="11" fillId="2" borderId="7" xfId="0" applyNumberFormat="1" applyFont="1" applyFill="1" applyBorder="1" applyAlignment="1">
      <alignment horizontal="left"/>
    </xf>
    <xf numFmtId="172" fontId="11" fillId="2" borderId="7" xfId="0" applyNumberFormat="1" applyFont="1" applyFill="1" applyBorder="1" applyAlignment="1">
      <alignment horizontal="right"/>
    </xf>
    <xf numFmtId="49" fontId="15" fillId="2" borderId="5" xfId="0" applyNumberFormat="1" applyFont="1" applyFill="1" applyBorder="1" applyAlignment="1">
      <alignment horizontal="center" vertical="top" wrapText="1"/>
    </xf>
    <xf numFmtId="0" fontId="15" fillId="2" borderId="5" xfId="0" applyFont="1" applyFill="1" applyBorder="1" applyAlignment="1">
      <alignment horizontal="center" vertical="top" wrapText="1"/>
    </xf>
    <xf numFmtId="0" fontId="17" fillId="2" borderId="0" xfId="0" applyFont="1" applyFill="1" applyAlignment="1">
      <alignment vertical="top"/>
    </xf>
    <xf numFmtId="0" fontId="17" fillId="2" borderId="5" xfId="0" applyFont="1" applyFill="1" applyBorder="1" applyAlignment="1">
      <alignment horizontal="center" vertical="top"/>
    </xf>
    <xf numFmtId="49" fontId="17" fillId="2" borderId="5" xfId="0" applyNumberFormat="1" applyFont="1" applyFill="1" applyBorder="1" applyAlignment="1">
      <alignment horizontal="left" vertical="top" wrapText="1"/>
    </xf>
    <xf numFmtId="165" fontId="17" fillId="2" borderId="5" xfId="0" applyNumberFormat="1" applyFont="1" applyFill="1" applyBorder="1" applyAlignment="1">
      <alignment horizontal="right" vertical="top"/>
    </xf>
    <xf numFmtId="170" fontId="17" fillId="2" borderId="5" xfId="0" applyNumberFormat="1" applyFont="1" applyFill="1" applyBorder="1" applyAlignment="1">
      <alignment horizontal="right" vertical="top"/>
    </xf>
    <xf numFmtId="172" fontId="17" fillId="2" borderId="5" xfId="0" applyNumberFormat="1" applyFont="1" applyFill="1" applyBorder="1" applyAlignment="1">
      <alignment horizontal="right" vertical="top"/>
    </xf>
    <xf numFmtId="174" fontId="11" fillId="2" borderId="7" xfId="0" applyNumberFormat="1" applyFont="1" applyFill="1" applyBorder="1" applyAlignment="1">
      <alignment horizontal="right"/>
    </xf>
    <xf numFmtId="0" fontId="11" fillId="2" borderId="7" xfId="0" applyFont="1" applyFill="1" applyBorder="1" applyAlignment="1">
      <alignment horizontal="right"/>
    </xf>
    <xf numFmtId="167" fontId="11" fillId="2" borderId="7" xfId="0" applyNumberFormat="1" applyFont="1" applyFill="1" applyBorder="1" applyAlignment="1">
      <alignment horizontal="right"/>
    </xf>
    <xf numFmtId="175" fontId="11" fillId="2" borderId="7" xfId="0" applyNumberFormat="1" applyFont="1" applyFill="1" applyBorder="1" applyAlignment="1">
      <alignment horizontal="right"/>
    </xf>
    <xf numFmtId="175" fontId="11" fillId="2" borderId="1" xfId="0" applyNumberFormat="1" applyFont="1" applyFill="1" applyBorder="1" applyAlignment="1">
      <alignment horizontal="right"/>
    </xf>
    <xf numFmtId="166" fontId="11" fillId="2" borderId="7" xfId="0" applyNumberFormat="1" applyFont="1" applyFill="1" applyBorder="1" applyAlignment="1">
      <alignment horizontal="right"/>
    </xf>
    <xf numFmtId="1" fontId="11" fillId="2" borderId="7" xfId="0" applyNumberFormat="1" applyFont="1" applyFill="1" applyBorder="1" applyAlignment="1">
      <alignment horizontal="right"/>
    </xf>
    <xf numFmtId="49" fontId="11" fillId="2" borderId="1" xfId="0" applyNumberFormat="1" applyFont="1" applyFill="1" applyBorder="1" applyAlignment="1">
      <alignment horizontal="left"/>
    </xf>
    <xf numFmtId="172" fontId="11" fillId="2" borderId="1" xfId="0" applyNumberFormat="1" applyFont="1" applyFill="1" applyBorder="1" applyAlignment="1">
      <alignment horizontal="right"/>
    </xf>
    <xf numFmtId="166" fontId="11" fillId="2" borderId="1" xfId="0" applyNumberFormat="1" applyFont="1" applyFill="1" applyBorder="1" applyAlignment="1">
      <alignment horizontal="right"/>
    </xf>
    <xf numFmtId="1" fontId="11" fillId="2" borderId="1" xfId="0" applyNumberFormat="1" applyFont="1" applyFill="1" applyBorder="1" applyAlignment="1">
      <alignment horizontal="right"/>
    </xf>
    <xf numFmtId="172" fontId="13" fillId="2" borderId="4" xfId="0" applyNumberFormat="1" applyFont="1" applyFill="1" applyBorder="1" applyAlignment="1">
      <alignment horizontal="right"/>
    </xf>
    <xf numFmtId="166" fontId="13" fillId="2" borderId="4" xfId="0" applyNumberFormat="1" applyFont="1" applyFill="1" applyBorder="1" applyAlignment="1">
      <alignment horizontal="right"/>
    </xf>
    <xf numFmtId="1" fontId="13" fillId="2" borderId="4" xfId="0" applyNumberFormat="1" applyFont="1" applyFill="1" applyBorder="1" applyAlignment="1">
      <alignment horizontal="right"/>
    </xf>
    <xf numFmtId="198" fontId="13" fillId="2" borderId="1" xfId="0" applyNumberFormat="1" applyFont="1" applyFill="1" applyBorder="1" applyAlignment="1">
      <alignment horizontal="right"/>
    </xf>
    <xf numFmtId="3" fontId="11" fillId="2" borderId="7" xfId="0" applyNumberFormat="1" applyFont="1" applyFill="1" applyBorder="1" applyAlignment="1">
      <alignment horizontal="right"/>
    </xf>
    <xf numFmtId="177" fontId="11" fillId="2" borderId="7" xfId="0" applyNumberFormat="1" applyFont="1" applyFill="1" applyBorder="1" applyAlignment="1">
      <alignment horizontal="right"/>
    </xf>
    <xf numFmtId="3" fontId="13" fillId="2" borderId="1" xfId="0" applyNumberFormat="1" applyFont="1" applyFill="1" applyBorder="1" applyAlignment="1">
      <alignment horizontal="right" wrapText="1"/>
    </xf>
    <xf numFmtId="3" fontId="13" fillId="2" borderId="1" xfId="0" applyNumberFormat="1" applyFont="1" applyFill="1" applyBorder="1" applyAlignment="1">
      <alignment horizontal="right" vertical="center"/>
    </xf>
    <xf numFmtId="170" fontId="13" fillId="2" borderId="18" xfId="0" applyNumberFormat="1" applyFont="1" applyFill="1" applyBorder="1" applyAlignment="1">
      <alignment horizontal="right"/>
    </xf>
    <xf numFmtId="49" fontId="11" fillId="2" borderId="0" xfId="0" applyNumberFormat="1" applyFont="1" applyFill="1" applyAlignment="1">
      <alignment horizontal="left" vertical="top" wrapText="1"/>
    </xf>
    <xf numFmtId="180" fontId="11" fillId="2" borderId="5" xfId="0" applyNumberFormat="1" applyFont="1" applyFill="1" applyBorder="1" applyAlignment="1">
      <alignment horizontal="right"/>
    </xf>
    <xf numFmtId="194" fontId="40" fillId="0" borderId="8" xfId="34" applyFont="1" applyBorder="1" applyAlignment="1">
      <alignment vertical="top" wrapText="1"/>
    </xf>
    <xf numFmtId="194" fontId="40" fillId="0" borderId="9" xfId="34" applyFont="1" applyBorder="1" applyAlignment="1">
      <alignment vertical="top" wrapText="1"/>
    </xf>
    <xf numFmtId="194" fontId="38" fillId="0" borderId="9" xfId="34" applyFont="1" applyBorder="1" applyAlignment="1">
      <alignment vertical="top" wrapText="1"/>
    </xf>
    <xf numFmtId="0" fontId="8" fillId="0" borderId="20" xfId="16" applyFont="1" applyFill="1" applyBorder="1" applyAlignment="1">
      <alignment vertical="top" wrapText="1"/>
    </xf>
    <xf numFmtId="0" fontId="0" fillId="0" borderId="0" xfId="0" applyAlignment="1">
      <alignment vertical="top"/>
    </xf>
    <xf numFmtId="0" fontId="8" fillId="0" borderId="9" xfId="16" applyFont="1" applyFill="1" applyBorder="1" applyAlignment="1">
      <alignment vertical="top" wrapText="1"/>
    </xf>
    <xf numFmtId="190" fontId="38" fillId="0" borderId="1" xfId="28" applyNumberFormat="1" applyFont="1" applyFill="1" applyBorder="1" applyAlignment="1">
      <alignment horizontal="right" vertical="top" wrapText="1"/>
    </xf>
    <xf numFmtId="166" fontId="38" fillId="0" borderId="1" xfId="34" applyNumberFormat="1" applyFont="1" applyFill="1" applyBorder="1" applyAlignment="1">
      <alignment horizontal="right" vertical="top" wrapText="1"/>
    </xf>
    <xf numFmtId="0" fontId="40" fillId="0" borderId="4" xfId="16" applyFont="1" applyFill="1" applyBorder="1" applyAlignment="1">
      <alignment vertical="top" wrapText="1"/>
    </xf>
    <xf numFmtId="166" fontId="38" fillId="0" borderId="10" xfId="28" applyNumberFormat="1" applyFont="1" applyFill="1" applyBorder="1" applyAlignment="1">
      <alignment horizontal="right" vertical="top" wrapText="1"/>
    </xf>
    <xf numFmtId="166" fontId="38" fillId="0" borderId="4" xfId="28" applyNumberFormat="1" applyFont="1" applyFill="1" applyBorder="1" applyAlignment="1">
      <alignment horizontal="right" vertical="top" wrapText="1"/>
    </xf>
    <xf numFmtId="166" fontId="38" fillId="0" borderId="11" xfId="28" applyNumberFormat="1" applyFont="1" applyFill="1" applyBorder="1" applyAlignment="1">
      <alignment horizontal="right" vertical="top" wrapText="1"/>
    </xf>
    <xf numFmtId="166" fontId="38" fillId="0" borderId="12" xfId="28" applyNumberFormat="1" applyFont="1" applyFill="1" applyBorder="1" applyAlignment="1">
      <alignment horizontal="right" vertical="top" wrapText="1"/>
    </xf>
    <xf numFmtId="190" fontId="38" fillId="0" borderId="12" xfId="28" applyNumberFormat="1" applyFont="1" applyFill="1" applyBorder="1" applyAlignment="1">
      <alignment horizontal="right" vertical="top" wrapText="1"/>
    </xf>
    <xf numFmtId="190" fontId="38" fillId="0" borderId="12" xfId="13" applyNumberFormat="1" applyFont="1" applyFill="1" applyBorder="1" applyAlignment="1">
      <alignment horizontal="right" vertical="top" wrapText="1"/>
    </xf>
    <xf numFmtId="0" fontId="40" fillId="0" borderId="9" xfId="16" applyFont="1" applyFill="1" applyBorder="1" applyAlignment="1">
      <alignment vertical="top" wrapText="1"/>
    </xf>
    <xf numFmtId="0" fontId="8" fillId="0" borderId="9" xfId="16" applyNumberFormat="1" applyFont="1" applyFill="1" applyBorder="1" applyAlignment="1">
      <alignment vertical="top"/>
    </xf>
    <xf numFmtId="2" fontId="38" fillId="0" borderId="12" xfId="28" applyNumberFormat="1" applyFont="1" applyFill="1" applyBorder="1" applyAlignment="1">
      <alignment horizontal="right" vertical="top" wrapText="1"/>
    </xf>
    <xf numFmtId="0" fontId="50" fillId="0" borderId="0" xfId="0" applyFont="1" applyAlignment="1">
      <alignment vertical="top" wrapText="1"/>
    </xf>
    <xf numFmtId="191" fontId="38" fillId="0" borderId="12" xfId="28" applyNumberFormat="1" applyFont="1" applyFill="1" applyBorder="1" applyAlignment="1">
      <alignment horizontal="right" vertical="top" wrapText="1"/>
    </xf>
    <xf numFmtId="194" fontId="37" fillId="0" borderId="12" xfId="34" applyFont="1" applyBorder="1" applyAlignment="1">
      <alignment vertical="top"/>
    </xf>
    <xf numFmtId="190" fontId="38" fillId="0" borderId="12" xfId="28" applyNumberFormat="1" applyFont="1" applyFill="1" applyBorder="1" applyAlignment="1">
      <alignment horizontal="right" vertical="top"/>
    </xf>
    <xf numFmtId="2" fontId="38" fillId="0" borderId="12" xfId="28" applyNumberFormat="1" applyFont="1" applyFill="1" applyBorder="1" applyAlignment="1">
      <alignment horizontal="right" vertical="top"/>
    </xf>
    <xf numFmtId="3" fontId="38" fillId="0" borderId="11" xfId="13" applyNumberFormat="1" applyFont="1" applyFill="1" applyBorder="1" applyAlignment="1">
      <alignment horizontal="right" vertical="top" wrapText="1"/>
    </xf>
    <xf numFmtId="165" fontId="12" fillId="0" borderId="0" xfId="0" applyNumberFormat="1" applyFont="1" applyFill="1" applyBorder="1" applyAlignment="1">
      <alignment vertical="top"/>
    </xf>
    <xf numFmtId="190" fontId="38" fillId="0" borderId="11" xfId="13" applyNumberFormat="1" applyFont="1" applyFill="1" applyBorder="1" applyAlignment="1">
      <alignment horizontal="right" vertical="top" wrapText="1"/>
    </xf>
    <xf numFmtId="190" fontId="38" fillId="0" borderId="14" xfId="28" applyNumberFormat="1" applyFont="1" applyFill="1" applyBorder="1" applyAlignment="1">
      <alignment horizontal="right" vertical="top" wrapText="1"/>
    </xf>
    <xf numFmtId="190" fontId="38" fillId="0" borderId="13" xfId="28" applyNumberFormat="1" applyFont="1" applyFill="1" applyBorder="1" applyAlignment="1">
      <alignment horizontal="right" vertical="top" wrapText="1"/>
    </xf>
    <xf numFmtId="186" fontId="38" fillId="0" borderId="4" xfId="1" applyNumberFormat="1" applyFont="1" applyFill="1" applyBorder="1" applyAlignment="1">
      <alignment horizontal="right" vertical="top" wrapText="1"/>
    </xf>
    <xf numFmtId="192" fontId="38" fillId="0" borderId="11" xfId="13" applyNumberFormat="1" applyFont="1" applyFill="1" applyBorder="1" applyAlignment="1">
      <alignment horizontal="right" vertical="top" wrapText="1"/>
    </xf>
    <xf numFmtId="192" fontId="38" fillId="0" borderId="12" xfId="13" applyNumberFormat="1" applyFont="1" applyFill="1" applyBorder="1" applyAlignment="1">
      <alignment horizontal="right" vertical="top" wrapText="1"/>
    </xf>
    <xf numFmtId="1" fontId="38" fillId="0" borderId="4" xfId="28" applyNumberFormat="1" applyFont="1" applyFill="1" applyBorder="1" applyAlignment="1">
      <alignment horizontal="right" vertical="top" wrapText="1"/>
    </xf>
    <xf numFmtId="192" fontId="38" fillId="0" borderId="0" xfId="13" applyNumberFormat="1" applyFont="1" applyFill="1" applyBorder="1" applyAlignment="1">
      <alignment horizontal="right" vertical="top" wrapText="1"/>
    </xf>
    <xf numFmtId="192" fontId="38" fillId="0" borderId="13" xfId="13" applyNumberFormat="1" applyFont="1" applyFill="1" applyBorder="1" applyAlignment="1">
      <alignment horizontal="right" vertical="top" wrapText="1"/>
    </xf>
    <xf numFmtId="186" fontId="38" fillId="0" borderId="12" xfId="1" applyNumberFormat="1" applyFont="1" applyFill="1" applyBorder="1" applyAlignment="1">
      <alignment horizontal="right" vertical="top" wrapText="1"/>
    </xf>
    <xf numFmtId="186" fontId="38" fillId="0" borderId="13" xfId="1" applyNumberFormat="1" applyFont="1" applyFill="1" applyBorder="1" applyAlignment="1">
      <alignment horizontal="right" vertical="top" wrapText="1"/>
    </xf>
    <xf numFmtId="194" fontId="44" fillId="0" borderId="0" xfId="34" applyFont="1" applyAlignment="1">
      <alignment horizontal="left" vertical="top" wrapText="1"/>
    </xf>
    <xf numFmtId="0" fontId="8" fillId="0" borderId="0" xfId="16" applyNumberFormat="1" applyFont="1" applyFill="1" applyBorder="1" applyAlignment="1">
      <alignment vertical="top" wrapText="1"/>
    </xf>
    <xf numFmtId="194" fontId="42" fillId="0" borderId="0" xfId="34" applyFont="1" applyAlignment="1">
      <alignment horizontal="left" vertical="top"/>
    </xf>
    <xf numFmtId="194" fontId="42" fillId="0" borderId="0" xfId="34" applyFont="1" applyAlignment="1">
      <alignment horizontal="left" vertical="top" wrapText="1"/>
    </xf>
    <xf numFmtId="194" fontId="40" fillId="0" borderId="0" xfId="34" applyFont="1" applyAlignment="1">
      <alignment vertical="top"/>
    </xf>
    <xf numFmtId="194" fontId="44" fillId="0" borderId="0" xfId="34" applyFont="1" applyAlignment="1">
      <alignment vertical="top" wrapText="1"/>
    </xf>
    <xf numFmtId="194" fontId="51" fillId="0" borderId="0" xfId="34" applyFont="1" applyAlignment="1">
      <alignment vertical="top" wrapText="1"/>
    </xf>
    <xf numFmtId="0" fontId="21" fillId="0" borderId="0" xfId="0" applyNumberFormat="1" applyFont="1" applyFill="1" applyBorder="1" applyAlignment="1">
      <alignment vertical="top"/>
    </xf>
    <xf numFmtId="0" fontId="36" fillId="0" borderId="1" xfId="0" applyFont="1" applyFill="1" applyBorder="1" applyAlignment="1">
      <alignment horizontal="center" vertical="top"/>
    </xf>
    <xf numFmtId="0" fontId="36" fillId="0" borderId="1" xfId="0" applyFont="1" applyFill="1" applyBorder="1" applyAlignment="1">
      <alignment horizontal="center" vertical="top" wrapText="1"/>
    </xf>
    <xf numFmtId="186" fontId="36" fillId="0" borderId="1" xfId="1" applyNumberFormat="1" applyFont="1" applyBorder="1" applyAlignment="1">
      <alignment horizontal="left" vertical="top"/>
    </xf>
    <xf numFmtId="1" fontId="12" fillId="0" borderId="1" xfId="0" applyNumberFormat="1" applyFont="1" applyFill="1" applyBorder="1" applyAlignment="1">
      <alignment vertical="top"/>
    </xf>
    <xf numFmtId="186" fontId="12" fillId="0" borderId="1" xfId="1" applyNumberFormat="1" applyFont="1" applyFill="1" applyBorder="1" applyAlignment="1">
      <alignment vertical="top"/>
    </xf>
    <xf numFmtId="186" fontId="12" fillId="0" borderId="1" xfId="1" applyNumberFormat="1" applyFont="1" applyBorder="1" applyAlignment="1">
      <alignment horizontal="center" vertical="top"/>
    </xf>
    <xf numFmtId="186" fontId="12" fillId="0" borderId="1" xfId="1" applyNumberFormat="1" applyFont="1" applyBorder="1" applyAlignment="1">
      <alignment horizontal="center" vertical="top" wrapText="1"/>
    </xf>
    <xf numFmtId="1" fontId="52" fillId="0" borderId="1" xfId="0" applyNumberFormat="1" applyFont="1" applyFill="1" applyBorder="1" applyAlignment="1">
      <alignment vertical="top"/>
    </xf>
    <xf numFmtId="186" fontId="36" fillId="0" borderId="1" xfId="1" applyNumberFormat="1" applyFont="1" applyBorder="1" applyAlignment="1">
      <alignment horizontal="left" vertical="top" wrapText="1"/>
    </xf>
    <xf numFmtId="186" fontId="38" fillId="0" borderId="1" xfId="1" applyNumberFormat="1" applyFont="1" applyFill="1" applyBorder="1" applyAlignment="1">
      <alignment horizontal="center" vertical="top" wrapText="1"/>
    </xf>
    <xf numFmtId="186" fontId="38" fillId="0" borderId="1" xfId="1" applyNumberFormat="1" applyFont="1" applyFill="1" applyBorder="1" applyAlignment="1">
      <alignment vertical="top"/>
    </xf>
    <xf numFmtId="186" fontId="36" fillId="0" borderId="1" xfId="1" applyNumberFormat="1" applyFont="1" applyFill="1" applyBorder="1" applyAlignment="1">
      <alignment horizontal="left" vertical="top"/>
    </xf>
    <xf numFmtId="186" fontId="12" fillId="0" borderId="1" xfId="1" applyNumberFormat="1" applyFont="1" applyFill="1" applyBorder="1" applyAlignment="1">
      <alignment horizontal="center" vertical="top"/>
    </xf>
    <xf numFmtId="1" fontId="38" fillId="0" borderId="1" xfId="0" applyNumberFormat="1" applyFont="1" applyFill="1" applyBorder="1" applyAlignment="1">
      <alignment vertical="top"/>
    </xf>
    <xf numFmtId="186" fontId="36" fillId="0" borderId="1" xfId="1" applyNumberFormat="1" applyFont="1" applyFill="1" applyBorder="1" applyAlignment="1">
      <alignment horizontal="left" vertical="top" wrapText="1"/>
    </xf>
    <xf numFmtId="0" fontId="12" fillId="0" borderId="1" xfId="0" applyFont="1" applyFill="1" applyBorder="1" applyAlignment="1">
      <alignment horizontal="right" vertical="top"/>
    </xf>
    <xf numFmtId="186" fontId="12" fillId="0" borderId="1" xfId="1" applyNumberFormat="1" applyFont="1" applyFill="1" applyBorder="1" applyAlignment="1">
      <alignment horizontal="center" vertical="top" wrapText="1"/>
    </xf>
    <xf numFmtId="0" fontId="16" fillId="0" borderId="0" xfId="0" applyNumberFormat="1" applyFont="1" applyFill="1" applyBorder="1" applyAlignment="1">
      <alignment horizontal="left" vertical="top"/>
    </xf>
    <xf numFmtId="168" fontId="11" fillId="0" borderId="1" xfId="0" applyNumberFormat="1" applyFont="1" applyFill="1" applyBorder="1" applyAlignment="1">
      <alignment horizontal="right" vertical="top"/>
    </xf>
    <xf numFmtId="182" fontId="13" fillId="0" borderId="1" xfId="0" applyNumberFormat="1" applyFont="1" applyFill="1" applyBorder="1" applyAlignment="1">
      <alignment horizontal="left" vertical="top"/>
    </xf>
    <xf numFmtId="199" fontId="13" fillId="0" borderId="1" xfId="0" applyNumberFormat="1" applyFont="1" applyFill="1" applyBorder="1" applyAlignment="1">
      <alignment horizontal="right" vertical="top"/>
    </xf>
    <xf numFmtId="0" fontId="12" fillId="0" borderId="1" xfId="0" applyFont="1" applyFill="1" applyBorder="1" applyAlignment="1">
      <alignment horizontal="right" vertical="top" wrapText="1"/>
    </xf>
    <xf numFmtId="1" fontId="12" fillId="0" borderId="1" xfId="1" applyNumberFormat="1" applyFont="1" applyFill="1" applyBorder="1" applyAlignment="1">
      <alignment horizontal="right" vertical="top" wrapText="1"/>
    </xf>
    <xf numFmtId="0" fontId="13" fillId="2" borderId="1" xfId="0" applyFont="1" applyFill="1" applyBorder="1" applyAlignment="1">
      <alignment vertical="top"/>
    </xf>
    <xf numFmtId="1" fontId="12" fillId="0" borderId="1" xfId="0" applyNumberFormat="1" applyFont="1" applyFill="1" applyBorder="1" applyAlignment="1">
      <alignment horizontal="right" vertical="top" wrapText="1"/>
    </xf>
    <xf numFmtId="0" fontId="12" fillId="0" borderId="1" xfId="0" applyNumberFormat="1" applyFont="1" applyFill="1" applyBorder="1" applyAlignment="1">
      <alignment vertical="top"/>
    </xf>
    <xf numFmtId="0" fontId="13" fillId="0" borderId="0" xfId="0" applyFont="1" applyFill="1" applyAlignment="1">
      <alignment horizontal="left" vertical="top" wrapText="1"/>
    </xf>
    <xf numFmtId="165" fontId="13" fillId="0" borderId="0" xfId="0" applyNumberFormat="1" applyFont="1" applyFill="1" applyAlignment="1">
      <alignment horizontal="left" vertical="top" wrapText="1"/>
    </xf>
    <xf numFmtId="186" fontId="34" fillId="0" borderId="0" xfId="1" applyNumberFormat="1" applyFont="1" applyFill="1" applyAlignment="1">
      <alignment horizontal="center" vertical="top"/>
    </xf>
    <xf numFmtId="3" fontId="53" fillId="0" borderId="0" xfId="0" applyNumberFormat="1" applyFont="1" applyFill="1" applyBorder="1" applyAlignment="1">
      <alignment horizontal="right" vertical="center"/>
    </xf>
    <xf numFmtId="176" fontId="12" fillId="0" borderId="0" xfId="0" applyNumberFormat="1" applyFont="1" applyFill="1" applyBorder="1" applyAlignment="1"/>
    <xf numFmtId="175" fontId="11" fillId="0" borderId="1" xfId="0" applyNumberFormat="1" applyFont="1" applyFill="1" applyBorder="1" applyAlignment="1">
      <alignment horizontal="right"/>
    </xf>
    <xf numFmtId="49" fontId="6" fillId="0" borderId="0" xfId="0" applyNumberFormat="1" applyFont="1" applyFill="1" applyAlignment="1">
      <alignment horizontal="left" vertical="top"/>
    </xf>
    <xf numFmtId="0" fontId="35" fillId="0" borderId="0" xfId="0" applyFont="1" applyFill="1" applyAlignment="1">
      <alignment horizontal="left" wrapText="1"/>
    </xf>
    <xf numFmtId="2" fontId="35" fillId="0" borderId="0" xfId="0" applyNumberFormat="1" applyFont="1" applyFill="1" applyAlignment="1">
      <alignment horizontal="right" wrapText="1"/>
    </xf>
    <xf numFmtId="2" fontId="35" fillId="0" borderId="0" xfId="0" applyNumberFormat="1" applyFont="1" applyFill="1" applyAlignment="1">
      <alignment horizontal="right"/>
    </xf>
    <xf numFmtId="0" fontId="35" fillId="0" borderId="0" xfId="0" applyFont="1" applyFill="1" applyAlignment="1">
      <alignment horizontal="center" wrapText="1"/>
    </xf>
    <xf numFmtId="0" fontId="9" fillId="0" borderId="0" xfId="0" applyFont="1" applyFill="1"/>
    <xf numFmtId="0" fontId="35" fillId="0" borderId="0" xfId="0" applyFont="1" applyFill="1"/>
    <xf numFmtId="0" fontId="9" fillId="0" borderId="0" xfId="0" applyFont="1" applyFill="1" applyBorder="1" applyAlignment="1">
      <alignment wrapText="1"/>
    </xf>
    <xf numFmtId="0" fontId="9" fillId="4" borderId="0" xfId="0" applyFont="1" applyFill="1" applyAlignment="1"/>
    <xf numFmtId="0" fontId="9" fillId="0" borderId="0" xfId="0" applyFont="1" applyFill="1" applyAlignment="1"/>
    <xf numFmtId="166" fontId="38" fillId="0" borderId="14" xfId="28" applyNumberFormat="1" applyFont="1" applyFill="1" applyBorder="1" applyAlignment="1">
      <alignment horizontal="right" vertical="top" wrapText="1"/>
    </xf>
    <xf numFmtId="49" fontId="54" fillId="2" borderId="5" xfId="0" applyNumberFormat="1" applyFont="1" applyFill="1" applyBorder="1" applyAlignment="1">
      <alignment horizontal="center"/>
    </xf>
    <xf numFmtId="49" fontId="28" fillId="2" borderId="5" xfId="0" applyNumberFormat="1" applyFont="1" applyFill="1" applyBorder="1" applyAlignment="1">
      <alignment horizontal="left"/>
    </xf>
    <xf numFmtId="0" fontId="31" fillId="0" borderId="0" xfId="0" applyNumberFormat="1" applyFont="1" applyFill="1" applyBorder="1" applyAlignment="1"/>
    <xf numFmtId="17" fontId="21" fillId="0" borderId="1" xfId="0" applyNumberFormat="1" applyFont="1" applyFill="1" applyBorder="1" applyAlignment="1">
      <alignment horizontal="center" vertical="center"/>
    </xf>
    <xf numFmtId="0" fontId="12" fillId="0" borderId="1" xfId="0" applyFont="1" applyFill="1" applyBorder="1"/>
    <xf numFmtId="200" fontId="12" fillId="0" borderId="1" xfId="0" applyNumberFormat="1" applyFont="1" applyFill="1" applyBorder="1" applyAlignment="1">
      <alignment horizontal="right"/>
    </xf>
    <xf numFmtId="0" fontId="21" fillId="0" borderId="1" xfId="0" applyFont="1" applyFill="1" applyBorder="1"/>
    <xf numFmtId="200" fontId="21" fillId="0" borderId="1" xfId="0" applyNumberFormat="1" applyFont="1" applyFill="1" applyBorder="1" applyAlignment="1">
      <alignment horizontal="right"/>
    </xf>
    <xf numFmtId="0" fontId="4" fillId="0" borderId="0" xfId="0" applyFont="1" applyFill="1" applyAlignment="1">
      <alignment vertical="center"/>
    </xf>
    <xf numFmtId="186" fontId="38" fillId="0" borderId="4" xfId="1" applyNumberFormat="1" applyFont="1" applyFill="1" applyBorder="1" applyAlignment="1">
      <alignment horizontal="right" vertical="top" wrapText="1"/>
    </xf>
    <xf numFmtId="49" fontId="11" fillId="2" borderId="17" xfId="0" applyNumberFormat="1" applyFont="1" applyFill="1" applyBorder="1" applyAlignment="1">
      <alignment horizontal="center"/>
    </xf>
    <xf numFmtId="49" fontId="11" fillId="2" borderId="6" xfId="0" applyNumberFormat="1" applyFont="1" applyFill="1" applyBorder="1" applyAlignment="1">
      <alignment horizontal="center" vertical="center" wrapText="1"/>
    </xf>
    <xf numFmtId="49" fontId="11" fillId="2" borderId="1" xfId="0" applyNumberFormat="1" applyFont="1" applyFill="1" applyBorder="1" applyAlignment="1">
      <alignment horizontal="center" vertical="center" wrapText="1"/>
    </xf>
    <xf numFmtId="182" fontId="13" fillId="0" borderId="21" xfId="0" applyNumberFormat="1" applyFont="1" applyFill="1" applyBorder="1" applyAlignment="1">
      <alignment horizontal="left" vertical="top"/>
    </xf>
    <xf numFmtId="0" fontId="12" fillId="0" borderId="21" xfId="0" applyFont="1" applyFill="1" applyBorder="1" applyAlignment="1">
      <alignment horizontal="right" vertical="top" wrapText="1"/>
    </xf>
    <xf numFmtId="0" fontId="9" fillId="0" borderId="0" xfId="0" applyNumberFormat="1" applyFont="1" applyFill="1" applyBorder="1" applyAlignment="1">
      <alignment horizontal="justify" vertical="center"/>
    </xf>
    <xf numFmtId="49" fontId="11" fillId="2" borderId="1" xfId="0" applyNumberFormat="1" applyFont="1" applyFill="1" applyBorder="1" applyAlignment="1">
      <alignment horizontal="center" vertical="center"/>
    </xf>
    <xf numFmtId="165" fontId="13" fillId="2" borderId="0" xfId="0" applyNumberFormat="1" applyFont="1" applyFill="1" applyAlignment="1">
      <alignment vertical="center"/>
    </xf>
    <xf numFmtId="3" fontId="11" fillId="2" borderId="1" xfId="0" applyNumberFormat="1" applyFont="1" applyFill="1" applyBorder="1" applyAlignment="1">
      <alignment horizontal="right"/>
    </xf>
    <xf numFmtId="182" fontId="12" fillId="4" borderId="4" xfId="0" applyNumberFormat="1" applyFont="1" applyFill="1" applyBorder="1" applyAlignment="1">
      <alignment horizontal="left"/>
    </xf>
    <xf numFmtId="165" fontId="13" fillId="2" borderId="15" xfId="0" applyNumberFormat="1" applyFont="1" applyFill="1" applyBorder="1" applyAlignment="1">
      <alignment horizontal="right"/>
    </xf>
    <xf numFmtId="168" fontId="13" fillId="2" borderId="4" xfId="0" applyNumberFormat="1" applyFont="1" applyFill="1" applyBorder="1" applyAlignment="1">
      <alignment horizontal="right"/>
    </xf>
    <xf numFmtId="49" fontId="11" fillId="2" borderId="5" xfId="0" applyNumberFormat="1" applyFont="1" applyFill="1" applyBorder="1" applyAlignment="1">
      <alignment horizontal="center" vertical="top" wrapText="1"/>
    </xf>
    <xf numFmtId="3" fontId="13" fillId="2" borderId="0" xfId="0" applyNumberFormat="1" applyFont="1" applyFill="1" applyAlignment="1">
      <alignment vertical="top"/>
    </xf>
    <xf numFmtId="0" fontId="11" fillId="2" borderId="5" xfId="0" applyFont="1" applyFill="1" applyBorder="1" applyAlignment="1">
      <alignment horizontal="right" vertical="top"/>
    </xf>
    <xf numFmtId="171" fontId="11" fillId="2" borderId="5" xfId="0" applyNumberFormat="1" applyFont="1" applyFill="1" applyBorder="1" applyAlignment="1">
      <alignment horizontal="right" vertical="top"/>
    </xf>
    <xf numFmtId="0" fontId="11" fillId="2" borderId="0" xfId="0" applyFont="1" applyFill="1" applyAlignment="1">
      <alignment vertical="top"/>
    </xf>
    <xf numFmtId="171" fontId="13" fillId="2" borderId="5" xfId="0" applyNumberFormat="1" applyFont="1" applyFill="1" applyBorder="1" applyAlignment="1">
      <alignment horizontal="right" vertical="top"/>
    </xf>
    <xf numFmtId="0" fontId="13" fillId="2" borderId="7" xfId="0" applyFont="1" applyFill="1" applyBorder="1" applyAlignment="1">
      <alignment horizontal="right" vertical="top"/>
    </xf>
    <xf numFmtId="171" fontId="13" fillId="2" borderId="7" xfId="0" applyNumberFormat="1" applyFont="1" applyFill="1" applyBorder="1" applyAlignment="1">
      <alignment horizontal="right" vertical="top"/>
    </xf>
    <xf numFmtId="0" fontId="13" fillId="2" borderId="1" xfId="0" applyFont="1" applyFill="1" applyBorder="1" applyAlignment="1">
      <alignment horizontal="right" vertical="top"/>
    </xf>
    <xf numFmtId="171" fontId="13" fillId="2" borderId="1" xfId="0" applyNumberFormat="1" applyFont="1" applyFill="1" applyBorder="1" applyAlignment="1">
      <alignment horizontal="right" vertical="top"/>
    </xf>
    <xf numFmtId="171" fontId="12" fillId="0" borderId="0" xfId="0" applyNumberFormat="1" applyFont="1" applyFill="1" applyBorder="1" applyAlignment="1">
      <alignment vertical="top"/>
    </xf>
    <xf numFmtId="0" fontId="11" fillId="2" borderId="1" xfId="0" applyFont="1" applyFill="1" applyBorder="1" applyAlignment="1">
      <alignment horizontal="right"/>
    </xf>
    <xf numFmtId="186" fontId="11" fillId="2" borderId="1" xfId="0" applyNumberFormat="1" applyFont="1" applyFill="1" applyBorder="1" applyAlignment="1">
      <alignment horizontal="right"/>
    </xf>
    <xf numFmtId="167" fontId="13" fillId="2" borderId="6" xfId="0" quotePrefix="1" applyNumberFormat="1" applyFont="1" applyFill="1" applyBorder="1" applyAlignment="1">
      <alignment horizontal="right"/>
    </xf>
    <xf numFmtId="0" fontId="23" fillId="2" borderId="7" xfId="0" applyFont="1" applyFill="1" applyBorder="1" applyAlignment="1">
      <alignment horizontal="right"/>
    </xf>
    <xf numFmtId="0" fontId="23" fillId="2" borderId="1" xfId="0" applyFont="1" applyFill="1" applyBorder="1" applyAlignment="1">
      <alignment horizontal="right"/>
    </xf>
    <xf numFmtId="166" fontId="23" fillId="2" borderId="7" xfId="0" applyNumberFormat="1" applyFont="1" applyFill="1" applyBorder="1" applyAlignment="1">
      <alignment horizontal="right" vertical="center" wrapText="1"/>
    </xf>
    <xf numFmtId="178" fontId="23" fillId="2" borderId="7" xfId="0" applyNumberFormat="1" applyFont="1" applyFill="1" applyBorder="1" applyAlignment="1">
      <alignment horizontal="right" vertical="center" wrapText="1"/>
    </xf>
    <xf numFmtId="167" fontId="23" fillId="2" borderId="7" xfId="0" applyNumberFormat="1" applyFont="1" applyFill="1" applyBorder="1" applyAlignment="1">
      <alignment horizontal="right" vertical="center" wrapText="1"/>
    </xf>
    <xf numFmtId="166" fontId="23" fillId="2" borderId="1" xfId="0" applyNumberFormat="1" applyFont="1" applyFill="1" applyBorder="1" applyAlignment="1">
      <alignment horizontal="right" vertical="center" wrapText="1"/>
    </xf>
    <xf numFmtId="178" fontId="23" fillId="2" borderId="1" xfId="0" applyNumberFormat="1" applyFont="1" applyFill="1" applyBorder="1" applyAlignment="1">
      <alignment horizontal="right" vertical="center" wrapText="1"/>
    </xf>
    <xf numFmtId="167" fontId="23" fillId="2" borderId="1" xfId="0" applyNumberFormat="1" applyFont="1" applyFill="1" applyBorder="1" applyAlignment="1">
      <alignment horizontal="right" vertical="center" wrapText="1"/>
    </xf>
    <xf numFmtId="2" fontId="11" fillId="2" borderId="5" xfId="0" applyNumberFormat="1" applyFont="1" applyFill="1" applyBorder="1" applyAlignment="1">
      <alignment horizontal="right"/>
    </xf>
    <xf numFmtId="3" fontId="38" fillId="0" borderId="1" xfId="1" applyNumberFormat="1" applyFont="1" applyFill="1" applyBorder="1" applyAlignment="1">
      <alignment horizontal="center" vertical="center"/>
    </xf>
    <xf numFmtId="3" fontId="12" fillId="0" borderId="1" xfId="1" applyNumberFormat="1" applyFont="1" applyFill="1" applyBorder="1" applyAlignment="1">
      <alignment horizontal="right"/>
    </xf>
    <xf numFmtId="3" fontId="38" fillId="0" borderId="1" xfId="1" applyNumberFormat="1" applyFont="1" applyFill="1" applyBorder="1" applyAlignment="1">
      <alignment horizontal="center" vertical="top"/>
    </xf>
    <xf numFmtId="3" fontId="36" fillId="0" borderId="1" xfId="20" applyNumberFormat="1" applyFont="1" applyFill="1" applyBorder="1" applyAlignment="1">
      <alignment horizontal="center"/>
    </xf>
    <xf numFmtId="3" fontId="21" fillId="0" borderId="1" xfId="20" applyNumberFormat="1" applyFont="1" applyFill="1" applyBorder="1" applyAlignment="1">
      <alignment horizontal="center"/>
    </xf>
    <xf numFmtId="3" fontId="21" fillId="0" borderId="1" xfId="2" applyNumberFormat="1" applyFont="1" applyFill="1" applyBorder="1" applyAlignment="1">
      <alignment horizontal="center"/>
    </xf>
    <xf numFmtId="3" fontId="12" fillId="0" borderId="1" xfId="20" applyNumberFormat="1" applyFont="1" applyFill="1" applyBorder="1" applyAlignment="1">
      <alignment horizontal="center"/>
    </xf>
    <xf numFmtId="3" fontId="12" fillId="0" borderId="1" xfId="1" applyNumberFormat="1" applyFont="1" applyFill="1" applyBorder="1" applyAlignment="1">
      <alignment horizontal="center"/>
    </xf>
    <xf numFmtId="3" fontId="38" fillId="0" borderId="1" xfId="20" applyNumberFormat="1" applyFont="1" applyFill="1" applyBorder="1" applyAlignment="1">
      <alignment horizontal="center"/>
    </xf>
    <xf numFmtId="3" fontId="38" fillId="0" borderId="1" xfId="2" applyNumberFormat="1" applyFont="1" applyFill="1" applyBorder="1" applyAlignment="1">
      <alignment horizontal="center"/>
    </xf>
    <xf numFmtId="3" fontId="12" fillId="0" borderId="1" xfId="1" applyNumberFormat="1" applyFont="1" applyFill="1" applyBorder="1" applyAlignment="1"/>
    <xf numFmtId="49" fontId="11" fillId="2" borderId="1" xfId="0" applyNumberFormat="1" applyFont="1" applyFill="1" applyBorder="1" applyAlignment="1">
      <alignment horizontal="center"/>
    </xf>
    <xf numFmtId="190" fontId="38" fillId="0" borderId="11" xfId="13" applyNumberFormat="1" applyFont="1" applyFill="1" applyBorder="1" applyAlignment="1">
      <alignment horizontal="right" vertical="top" wrapText="1"/>
    </xf>
    <xf numFmtId="0" fontId="38" fillId="0" borderId="10" xfId="0" applyFont="1" applyBorder="1" applyAlignment="1">
      <alignment horizontal="right" vertical="top" wrapText="1"/>
    </xf>
    <xf numFmtId="0" fontId="38" fillId="0" borderId="11" xfId="0" applyFont="1" applyBorder="1" applyAlignment="1">
      <alignment horizontal="right" vertical="top" wrapText="1"/>
    </xf>
    <xf numFmtId="0" fontId="38" fillId="0" borderId="14" xfId="0" applyFont="1" applyBorder="1" applyAlignment="1">
      <alignment horizontal="right" vertical="top" wrapText="1"/>
    </xf>
    <xf numFmtId="170" fontId="11" fillId="2" borderId="2" xfId="0" applyNumberFormat="1" applyFont="1" applyFill="1" applyBorder="1" applyAlignment="1">
      <alignment horizontal="right"/>
    </xf>
    <xf numFmtId="0" fontId="9" fillId="0" borderId="0" xfId="0" applyNumberFormat="1" applyFont="1" applyFill="1" applyBorder="1" applyAlignment="1">
      <alignment vertical="top"/>
    </xf>
    <xf numFmtId="0" fontId="9" fillId="0" borderId="0" xfId="0" applyFont="1" applyFill="1" applyAlignment="1">
      <alignment vertical="top"/>
    </xf>
    <xf numFmtId="0" fontId="7" fillId="0" borderId="0" xfId="0" applyFont="1" applyFill="1" applyAlignment="1">
      <alignment vertical="top"/>
    </xf>
    <xf numFmtId="184" fontId="7" fillId="0" borderId="0" xfId="0" applyNumberFormat="1" applyFont="1" applyFill="1" applyAlignment="1">
      <alignment vertical="top"/>
    </xf>
    <xf numFmtId="1" fontId="7" fillId="0" borderId="0" xfId="0" applyNumberFormat="1" applyFont="1" applyFill="1" applyAlignment="1">
      <alignment vertical="top"/>
    </xf>
    <xf numFmtId="183" fontId="7" fillId="0" borderId="0" xfId="0" applyNumberFormat="1" applyFont="1" applyFill="1" applyAlignment="1">
      <alignment vertical="top"/>
    </xf>
    <xf numFmtId="0" fontId="6" fillId="0" borderId="0" xfId="0" applyFont="1" applyFill="1" applyAlignment="1">
      <alignment vertical="top"/>
    </xf>
    <xf numFmtId="170" fontId="9" fillId="0" borderId="0" xfId="0" applyNumberFormat="1" applyFont="1" applyFill="1" applyBorder="1" applyAlignment="1">
      <alignment vertical="top"/>
    </xf>
    <xf numFmtId="0" fontId="67" fillId="0" borderId="0" xfId="0" applyFont="1" applyFill="1" applyBorder="1" applyAlignment="1">
      <alignment horizontal="left" vertical="top" wrapText="1"/>
    </xf>
    <xf numFmtId="184" fontId="35" fillId="0" borderId="0" xfId="1" applyNumberFormat="1" applyFont="1" applyFill="1" applyBorder="1" applyAlignment="1">
      <alignment horizontal="right" vertical="top" wrapText="1"/>
    </xf>
    <xf numFmtId="184" fontId="67" fillId="0" borderId="0" xfId="1" applyNumberFormat="1" applyFont="1" applyFill="1" applyBorder="1" applyAlignment="1">
      <alignment horizontal="right" vertical="top" wrapText="1"/>
    </xf>
    <xf numFmtId="0" fontId="10" fillId="0" borderId="0" xfId="0" applyFont="1" applyFill="1" applyBorder="1" applyAlignment="1">
      <alignment horizontal="right" vertical="top"/>
    </xf>
    <xf numFmtId="164" fontId="10" fillId="0" borderId="0" xfId="9" applyFont="1" applyFill="1" applyBorder="1" applyAlignment="1">
      <alignment vertical="top"/>
    </xf>
    <xf numFmtId="0" fontId="67" fillId="0" borderId="0" xfId="0" applyFont="1" applyFill="1" applyAlignment="1">
      <alignment horizontal="left" vertical="top" wrapText="1"/>
    </xf>
    <xf numFmtId="2" fontId="35" fillId="0" borderId="0" xfId="0" applyNumberFormat="1" applyFont="1" applyFill="1" applyAlignment="1">
      <alignment horizontal="right" vertical="top" wrapText="1"/>
    </xf>
    <xf numFmtId="2" fontId="35" fillId="0" borderId="0" xfId="0" applyNumberFormat="1" applyFont="1" applyFill="1" applyAlignment="1">
      <alignment horizontal="right" vertical="top"/>
    </xf>
    <xf numFmtId="0" fontId="35" fillId="0" borderId="0" xfId="0" applyFont="1" applyFill="1" applyAlignment="1">
      <alignment horizontal="center" vertical="top" wrapText="1"/>
    </xf>
    <xf numFmtId="0" fontId="9" fillId="0" borderId="0" xfId="0" applyFont="1" applyFill="1" applyBorder="1" applyAlignment="1">
      <alignment vertical="top"/>
    </xf>
    <xf numFmtId="0" fontId="9" fillId="0" borderId="0" xfId="0" applyFont="1" applyFill="1" applyBorder="1" applyAlignment="1">
      <alignment vertical="top" wrapText="1"/>
    </xf>
    <xf numFmtId="0" fontId="35" fillId="0" borderId="0" xfId="0" applyFont="1" applyFill="1" applyAlignment="1">
      <alignment vertical="top" wrapText="1"/>
    </xf>
    <xf numFmtId="0" fontId="35" fillId="0" borderId="0" xfId="0" applyFont="1" applyFill="1" applyAlignment="1">
      <alignment vertical="top"/>
    </xf>
    <xf numFmtId="49" fontId="11" fillId="0" borderId="5" xfId="0" applyNumberFormat="1" applyFont="1" applyFill="1" applyBorder="1" applyAlignment="1">
      <alignment horizontal="left" vertical="top"/>
    </xf>
    <xf numFmtId="3" fontId="11" fillId="0" borderId="5" xfId="0" applyNumberFormat="1" applyFont="1" applyFill="1" applyBorder="1" applyAlignment="1">
      <alignment horizontal="center" vertical="top"/>
    </xf>
    <xf numFmtId="177" fontId="11" fillId="0" borderId="5" xfId="0" applyNumberFormat="1" applyFont="1" applyFill="1" applyBorder="1" applyAlignment="1">
      <alignment horizontal="center" vertical="top"/>
    </xf>
    <xf numFmtId="3" fontId="11" fillId="0" borderId="1" xfId="0" applyNumberFormat="1" applyFont="1" applyFill="1" applyBorder="1" applyAlignment="1">
      <alignment horizontal="right" vertical="center"/>
    </xf>
    <xf numFmtId="165" fontId="11" fillId="0" borderId="1" xfId="0" applyNumberFormat="1" applyFont="1" applyFill="1" applyBorder="1" applyAlignment="1">
      <alignment horizontal="right"/>
    </xf>
    <xf numFmtId="0" fontId="11" fillId="0" borderId="0" xfId="0" applyFont="1" applyFill="1" applyAlignment="1">
      <alignment vertical="center"/>
    </xf>
    <xf numFmtId="3" fontId="13" fillId="0" borderId="1" xfId="0" applyNumberFormat="1" applyFont="1" applyFill="1" applyBorder="1" applyAlignment="1">
      <alignment horizontal="right" vertical="center"/>
    </xf>
    <xf numFmtId="3" fontId="38" fillId="0" borderId="1" xfId="0" applyNumberFormat="1" applyFont="1" applyFill="1" applyBorder="1" applyAlignment="1">
      <alignment horizontal="right" vertical="center"/>
    </xf>
    <xf numFmtId="49" fontId="11" fillId="0" borderId="5" xfId="0" applyNumberFormat="1" applyFont="1" applyFill="1" applyBorder="1" applyAlignment="1">
      <alignment horizontal="center"/>
    </xf>
    <xf numFmtId="172" fontId="13" fillId="0" borderId="5" xfId="0" applyNumberFormat="1" applyFont="1" applyFill="1" applyBorder="1" applyAlignment="1">
      <alignment horizontal="right"/>
    </xf>
    <xf numFmtId="1" fontId="11" fillId="0" borderId="5" xfId="0" applyNumberFormat="1" applyFont="1" applyFill="1" applyBorder="1" applyAlignment="1">
      <alignment horizontal="right"/>
    </xf>
    <xf numFmtId="49" fontId="11" fillId="0" borderId="1" xfId="0" applyNumberFormat="1" applyFont="1" applyFill="1" applyBorder="1" applyAlignment="1">
      <alignment horizontal="center"/>
    </xf>
    <xf numFmtId="49" fontId="11" fillId="0" borderId="17" xfId="0" applyNumberFormat="1" applyFont="1" applyFill="1" applyBorder="1" applyAlignment="1">
      <alignment horizontal="center"/>
    </xf>
    <xf numFmtId="49" fontId="11" fillId="0" borderId="7" xfId="0" applyNumberFormat="1" applyFont="1" applyFill="1" applyBorder="1" applyAlignment="1">
      <alignment horizontal="left"/>
    </xf>
    <xf numFmtId="170" fontId="11" fillId="0" borderId="7" xfId="0" applyNumberFormat="1" applyFont="1" applyFill="1" applyBorder="1" applyAlignment="1">
      <alignment horizontal="right"/>
    </xf>
    <xf numFmtId="49" fontId="11" fillId="0" borderId="1" xfId="0" applyNumberFormat="1" applyFont="1" applyFill="1" applyBorder="1" applyAlignment="1">
      <alignment horizontal="left"/>
    </xf>
    <xf numFmtId="3" fontId="11" fillId="0" borderId="1" xfId="0" applyNumberFormat="1" applyFont="1" applyFill="1" applyBorder="1" applyAlignment="1">
      <alignment horizontal="right"/>
    </xf>
    <xf numFmtId="3" fontId="13" fillId="0" borderId="1" xfId="0" applyNumberFormat="1" applyFont="1" applyFill="1" applyBorder="1" applyAlignment="1">
      <alignment horizontal="right"/>
    </xf>
    <xf numFmtId="184" fontId="11" fillId="0" borderId="3" xfId="1" applyNumberFormat="1" applyFont="1" applyFill="1" applyBorder="1" applyAlignment="1">
      <alignment horizontal="left"/>
    </xf>
    <xf numFmtId="1" fontId="11" fillId="0" borderId="1" xfId="1" applyNumberFormat="1" applyFont="1" applyFill="1" applyBorder="1" applyAlignment="1">
      <alignment horizontal="right"/>
    </xf>
    <xf numFmtId="1" fontId="13" fillId="2" borderId="1" xfId="0" applyNumberFormat="1" applyFont="1" applyFill="1" applyBorder="1" applyAlignment="1">
      <alignment vertical="top"/>
    </xf>
    <xf numFmtId="170" fontId="13" fillId="2" borderId="0" xfId="0" applyNumberFormat="1" applyFont="1" applyFill="1" applyBorder="1" applyAlignment="1">
      <alignment horizontal="right"/>
    </xf>
    <xf numFmtId="171" fontId="13" fillId="2" borderId="0" xfId="0" applyNumberFormat="1" applyFont="1" applyFill="1" applyBorder="1" applyAlignment="1">
      <alignment horizontal="right"/>
    </xf>
    <xf numFmtId="176" fontId="13" fillId="2" borderId="0" xfId="0" applyNumberFormat="1" applyFont="1" applyFill="1" applyBorder="1" applyAlignment="1">
      <alignment horizontal="right"/>
    </xf>
    <xf numFmtId="166" fontId="23" fillId="2" borderId="4" xfId="0" applyNumberFormat="1" applyFont="1" applyFill="1" applyBorder="1" applyAlignment="1">
      <alignment horizontal="right" vertical="center" wrapText="1"/>
    </xf>
    <xf numFmtId="178" fontId="23" fillId="2" borderId="4" xfId="0" applyNumberFormat="1" applyFont="1" applyFill="1" applyBorder="1" applyAlignment="1">
      <alignment horizontal="right" vertical="center" wrapText="1"/>
    </xf>
    <xf numFmtId="167" fontId="23" fillId="2" borderId="4" xfId="0" applyNumberFormat="1" applyFont="1" applyFill="1" applyBorder="1" applyAlignment="1">
      <alignment horizontal="right" vertical="center" wrapText="1"/>
    </xf>
    <xf numFmtId="178" fontId="23" fillId="2" borderId="18" xfId="0" applyNumberFormat="1" applyFont="1" applyFill="1" applyBorder="1" applyAlignment="1">
      <alignment horizontal="right" vertical="center" wrapText="1"/>
    </xf>
    <xf numFmtId="17" fontId="13" fillId="2" borderId="4" xfId="0" applyNumberFormat="1" applyFont="1" applyFill="1" applyBorder="1" applyAlignment="1">
      <alignment horizontal="left"/>
    </xf>
    <xf numFmtId="49" fontId="6" fillId="0" borderId="0" xfId="0" applyNumberFormat="1" applyFont="1" applyFill="1" applyAlignment="1"/>
    <xf numFmtId="178" fontId="23" fillId="2" borderId="56" xfId="0" applyNumberFormat="1" applyFont="1" applyFill="1" applyBorder="1" applyAlignment="1">
      <alignment horizontal="right" vertical="center" wrapText="1"/>
    </xf>
    <xf numFmtId="178" fontId="23" fillId="2" borderId="57" xfId="0" applyNumberFormat="1" applyFont="1" applyFill="1" applyBorder="1" applyAlignment="1">
      <alignment horizontal="right" vertical="center" wrapText="1"/>
    </xf>
    <xf numFmtId="167" fontId="23" fillId="2" borderId="57" xfId="0" applyNumberFormat="1" applyFont="1" applyFill="1" applyBorder="1" applyAlignment="1">
      <alignment horizontal="right" vertical="center" wrapText="1"/>
    </xf>
    <xf numFmtId="166" fontId="23" fillId="2" borderId="57" xfId="0" applyNumberFormat="1" applyFont="1" applyFill="1" applyBorder="1" applyAlignment="1">
      <alignment horizontal="right" vertical="center" wrapText="1"/>
    </xf>
    <xf numFmtId="178" fontId="23" fillId="2" borderId="58" xfId="0" applyNumberFormat="1" applyFont="1" applyFill="1" applyBorder="1" applyAlignment="1">
      <alignment horizontal="right" vertical="center" wrapText="1"/>
    </xf>
    <xf numFmtId="193" fontId="38" fillId="0" borderId="10" xfId="13" applyNumberFormat="1" applyFont="1" applyFill="1" applyBorder="1" applyAlignment="1">
      <alignment horizontal="right" vertical="top" wrapText="1"/>
    </xf>
    <xf numFmtId="166" fontId="38" fillId="0" borderId="11" xfId="0" applyNumberFormat="1" applyFont="1" applyBorder="1" applyAlignment="1">
      <alignment horizontal="right" vertical="top" wrapText="1"/>
    </xf>
    <xf numFmtId="49" fontId="6" fillId="0" borderId="59" xfId="0" applyNumberFormat="1" applyFont="1" applyFill="1" applyBorder="1" applyAlignment="1">
      <alignment horizontal="left"/>
    </xf>
    <xf numFmtId="49" fontId="6" fillId="0" borderId="61" xfId="0" applyNumberFormat="1" applyFont="1" applyFill="1" applyBorder="1" applyAlignment="1">
      <alignment horizontal="left" vertical="center"/>
    </xf>
    <xf numFmtId="49" fontId="6" fillId="0" borderId="62" xfId="0" applyNumberFormat="1" applyFont="1" applyFill="1" applyBorder="1" applyAlignment="1">
      <alignment horizontal="center" vertical="center" wrapText="1"/>
    </xf>
    <xf numFmtId="49" fontId="6" fillId="0" borderId="63" xfId="0" applyNumberFormat="1" applyFont="1" applyFill="1" applyBorder="1" applyAlignment="1">
      <alignment horizontal="center" vertical="center" wrapText="1"/>
    </xf>
    <xf numFmtId="49" fontId="7" fillId="0" borderId="61" xfId="0" applyNumberFormat="1" applyFont="1" applyFill="1" applyBorder="1" applyAlignment="1">
      <alignment horizontal="left"/>
    </xf>
    <xf numFmtId="184" fontId="35" fillId="0" borderId="1" xfId="1" applyNumberFormat="1" applyFont="1" applyFill="1" applyBorder="1"/>
    <xf numFmtId="170" fontId="7" fillId="0" borderId="62" xfId="0" applyNumberFormat="1" applyFont="1" applyFill="1" applyBorder="1" applyAlignment="1">
      <alignment horizontal="right"/>
    </xf>
    <xf numFmtId="3" fontId="7" fillId="0" borderId="62" xfId="0" applyNumberFormat="1" applyFont="1" applyFill="1" applyBorder="1" applyAlignment="1">
      <alignment horizontal="right"/>
    </xf>
    <xf numFmtId="49" fontId="7" fillId="0" borderId="64" xfId="0" applyNumberFormat="1" applyFont="1" applyFill="1" applyBorder="1" applyAlignment="1">
      <alignment horizontal="left"/>
    </xf>
    <xf numFmtId="49" fontId="7" fillId="0" borderId="65" xfId="0" applyNumberFormat="1" applyFont="1" applyFill="1" applyBorder="1" applyAlignment="1">
      <alignment horizontal="left"/>
    </xf>
    <xf numFmtId="49" fontId="6" fillId="0" borderId="66" xfId="0" applyNumberFormat="1" applyFont="1" applyFill="1" applyBorder="1" applyAlignment="1">
      <alignment horizontal="left"/>
    </xf>
    <xf numFmtId="0" fontId="0" fillId="0" borderId="0" xfId="0" applyNumberFormat="1" applyFont="1" applyFill="1" applyBorder="1" applyAlignment="1"/>
    <xf numFmtId="0" fontId="0" fillId="0" borderId="0" xfId="0" applyNumberFormat="1" applyFont="1" applyFill="1" applyBorder="1" applyAlignment="1"/>
    <xf numFmtId="186" fontId="21" fillId="0" borderId="1" xfId="1" applyNumberFormat="1" applyFont="1" applyFill="1" applyBorder="1" applyAlignment="1">
      <alignment vertical="top"/>
    </xf>
    <xf numFmtId="165" fontId="21" fillId="0" borderId="0" xfId="0" applyNumberFormat="1" applyFont="1" applyFill="1" applyBorder="1" applyAlignment="1"/>
    <xf numFmtId="171" fontId="12" fillId="0" borderId="0" xfId="0" applyNumberFormat="1" applyFont="1" applyFill="1" applyBorder="1" applyAlignment="1"/>
    <xf numFmtId="0" fontId="42" fillId="0" borderId="0" xfId="37" applyNumberFormat="1" applyFont="1" applyFill="1"/>
    <xf numFmtId="1" fontId="42" fillId="0" borderId="0" xfId="37" applyNumberFormat="1" applyFont="1" applyFill="1"/>
    <xf numFmtId="0" fontId="44" fillId="0" borderId="0" xfId="37" applyNumberFormat="1" applyFont="1" applyFill="1"/>
    <xf numFmtId="0" fontId="48" fillId="0" borderId="0" xfId="37" applyNumberFormat="1" applyFont="1" applyFill="1"/>
    <xf numFmtId="0" fontId="48" fillId="0" borderId="11" xfId="37" applyNumberFormat="1" applyFont="1" applyFill="1" applyBorder="1"/>
    <xf numFmtId="1" fontId="16" fillId="0" borderId="0" xfId="37" applyNumberFormat="1" applyFont="1" applyFill="1" applyBorder="1" applyAlignment="1">
      <alignment horizontal="right" vertical="center"/>
    </xf>
    <xf numFmtId="0" fontId="42" fillId="0" borderId="0" xfId="37" applyNumberFormat="1" applyFont="1" applyFill="1" applyBorder="1" applyAlignment="1">
      <alignment horizontal="left" vertical="center" wrapText="1"/>
    </xf>
    <xf numFmtId="187" fontId="57" fillId="0" borderId="0" xfId="37" applyFont="1"/>
    <xf numFmtId="0" fontId="42" fillId="6" borderId="0" xfId="37" applyNumberFormat="1" applyFont="1" applyFill="1"/>
    <xf numFmtId="1" fontId="16" fillId="4" borderId="24" xfId="37" applyNumberFormat="1" applyFont="1" applyFill="1" applyBorder="1" applyAlignment="1">
      <alignment horizontal="right" vertical="center"/>
    </xf>
    <xf numFmtId="1" fontId="16" fillId="4" borderId="23" xfId="37" applyNumberFormat="1" applyFont="1" applyFill="1" applyBorder="1" applyAlignment="1">
      <alignment horizontal="right" vertical="center"/>
    </xf>
    <xf numFmtId="0" fontId="42" fillId="4" borderId="23" xfId="37" applyNumberFormat="1" applyFont="1" applyFill="1" applyBorder="1"/>
    <xf numFmtId="1" fontId="16" fillId="4" borderId="22" xfId="37" applyNumberFormat="1" applyFont="1" applyFill="1" applyBorder="1" applyAlignment="1">
      <alignment horizontal="right" vertical="center"/>
    </xf>
    <xf numFmtId="1" fontId="16" fillId="4" borderId="1" xfId="37" applyNumberFormat="1" applyFont="1" applyFill="1" applyBorder="1" applyAlignment="1">
      <alignment horizontal="right" vertical="center"/>
    </xf>
    <xf numFmtId="0" fontId="42" fillId="4" borderId="1" xfId="37" applyNumberFormat="1" applyFont="1" applyFill="1" applyBorder="1"/>
    <xf numFmtId="1" fontId="16" fillId="4" borderId="70" xfId="37" applyNumberFormat="1" applyFont="1" applyFill="1" applyBorder="1" applyAlignment="1">
      <alignment horizontal="right" vertical="center"/>
    </xf>
    <xf numFmtId="1" fontId="42" fillId="4" borderId="22" xfId="37" applyNumberFormat="1" applyFont="1" applyFill="1" applyBorder="1"/>
    <xf numFmtId="1" fontId="42" fillId="4" borderId="1" xfId="37" applyNumberFormat="1" applyFont="1" applyFill="1" applyBorder="1"/>
    <xf numFmtId="1" fontId="42" fillId="4" borderId="1" xfId="37" applyNumberFormat="1" applyFont="1" applyFill="1" applyBorder="1" applyAlignment="1">
      <alignment horizontal="right"/>
    </xf>
    <xf numFmtId="0" fontId="44" fillId="4" borderId="22" xfId="37" applyNumberFormat="1" applyFont="1" applyFill="1" applyBorder="1" applyAlignment="1">
      <alignment horizontal="center" vertical="center"/>
    </xf>
    <xf numFmtId="0" fontId="44" fillId="4" borderId="1" xfId="37" applyNumberFormat="1" applyFont="1" applyFill="1" applyBorder="1" applyAlignment="1">
      <alignment horizontal="center" vertical="center"/>
    </xf>
    <xf numFmtId="0" fontId="44" fillId="4" borderId="1" xfId="37" applyNumberFormat="1" applyFont="1" applyFill="1" applyBorder="1" applyAlignment="1">
      <alignment horizontal="center" vertical="center" wrapText="1"/>
    </xf>
    <xf numFmtId="0" fontId="46" fillId="0" borderId="0" xfId="37" applyNumberFormat="1" applyFont="1" applyFill="1" applyBorder="1" applyAlignment="1">
      <alignment vertical="center"/>
    </xf>
    <xf numFmtId="0" fontId="42" fillId="0" borderId="0" xfId="37" applyNumberFormat="1" applyFont="1" applyAlignment="1">
      <alignment vertical="top"/>
    </xf>
    <xf numFmtId="3" fontId="16" fillId="0" borderId="0" xfId="38" applyNumberFormat="1" applyFont="1" applyFill="1" applyBorder="1" applyAlignment="1">
      <alignment horizontal="right" vertical="top" wrapText="1"/>
    </xf>
    <xf numFmtId="3" fontId="29" fillId="0" borderId="0" xfId="38" applyNumberFormat="1" applyFont="1" applyFill="1" applyBorder="1" applyAlignment="1">
      <alignment horizontal="right" vertical="top" wrapText="1"/>
    </xf>
    <xf numFmtId="0" fontId="48" fillId="0" borderId="0" xfId="37" applyNumberFormat="1" applyFont="1" applyAlignment="1">
      <alignment vertical="top"/>
    </xf>
    <xf numFmtId="0" fontId="44" fillId="0" borderId="0" xfId="37" applyNumberFormat="1" applyFont="1" applyAlignment="1">
      <alignment vertical="top"/>
    </xf>
    <xf numFmtId="0" fontId="59" fillId="0" borderId="0" xfId="37" applyNumberFormat="1" applyFont="1" applyAlignment="1">
      <alignment vertical="top"/>
    </xf>
    <xf numFmtId="2" fontId="58" fillId="0" borderId="0" xfId="37" applyNumberFormat="1" applyFont="1" applyAlignment="1">
      <alignment vertical="top"/>
    </xf>
    <xf numFmtId="187" fontId="58" fillId="0" borderId="0" xfId="37" applyFont="1" applyAlignment="1">
      <alignment vertical="top"/>
    </xf>
    <xf numFmtId="0" fontId="42" fillId="4" borderId="0" xfId="37" applyNumberFormat="1" applyFont="1" applyFill="1" applyAlignment="1">
      <alignment vertical="top"/>
    </xf>
    <xf numFmtId="3" fontId="16" fillId="4" borderId="1" xfId="38" applyNumberFormat="1" applyFont="1" applyFill="1" applyBorder="1" applyAlignment="1">
      <alignment horizontal="right" vertical="top" wrapText="1"/>
    </xf>
    <xf numFmtId="182" fontId="16" fillId="0" borderId="1" xfId="37" applyNumberFormat="1" applyFont="1" applyFill="1" applyBorder="1" applyAlignment="1">
      <alignment horizontal="left" vertical="top"/>
    </xf>
    <xf numFmtId="3" fontId="16" fillId="0" borderId="1" xfId="38" applyNumberFormat="1" applyFont="1" applyFill="1" applyBorder="1" applyAlignment="1">
      <alignment horizontal="right" vertical="top" wrapText="1"/>
    </xf>
    <xf numFmtId="3" fontId="20" fillId="0" borderId="1" xfId="38" applyNumberFormat="1" applyFont="1" applyFill="1" applyBorder="1" applyAlignment="1">
      <alignment horizontal="right" vertical="top" wrapText="1"/>
    </xf>
    <xf numFmtId="182" fontId="20" fillId="0" borderId="1" xfId="37" applyNumberFormat="1" applyFont="1" applyFill="1" applyBorder="1" applyAlignment="1">
      <alignment horizontal="left" vertical="top" wrapText="1"/>
    </xf>
    <xf numFmtId="187" fontId="20" fillId="3" borderId="1" xfId="39" applyNumberFormat="1" applyFont="1" applyFill="1" applyBorder="1" applyAlignment="1">
      <alignment horizontal="center" vertical="top" wrapText="1"/>
    </xf>
    <xf numFmtId="187" fontId="20" fillId="3" borderId="1" xfId="40" applyNumberFormat="1" applyFont="1" applyFill="1" applyBorder="1" applyAlignment="1">
      <alignment horizontal="center" vertical="top" wrapText="1"/>
    </xf>
    <xf numFmtId="0" fontId="38" fillId="0" borderId="0" xfId="37" applyNumberFormat="1" applyFont="1" applyAlignment="1">
      <alignment vertical="top"/>
    </xf>
    <xf numFmtId="0" fontId="42" fillId="0" borderId="0" xfId="37" applyNumberFormat="1" applyFont="1"/>
    <xf numFmtId="187" fontId="69" fillId="0" borderId="0" xfId="37" applyFont="1"/>
    <xf numFmtId="187" fontId="70" fillId="0" borderId="0" xfId="37" applyFont="1" applyFill="1"/>
    <xf numFmtId="187" fontId="70" fillId="0" borderId="0" xfId="37" applyFont="1"/>
    <xf numFmtId="0" fontId="44" fillId="0" borderId="0" xfId="37" applyNumberFormat="1" applyFont="1" applyBorder="1" applyAlignment="1">
      <alignment vertical="top"/>
    </xf>
    <xf numFmtId="190" fontId="42" fillId="0" borderId="0" xfId="37" applyNumberFormat="1" applyFont="1"/>
    <xf numFmtId="184" fontId="42" fillId="0" borderId="0" xfId="41" applyNumberFormat="1" applyFont="1"/>
    <xf numFmtId="192" fontId="42" fillId="0" borderId="0" xfId="37" applyNumberFormat="1" applyFont="1"/>
    <xf numFmtId="190" fontId="42" fillId="0" borderId="0" xfId="37" applyNumberFormat="1" applyFont="1" applyFill="1" applyBorder="1"/>
    <xf numFmtId="0" fontId="42" fillId="0" borderId="0" xfId="37" applyNumberFormat="1" applyFont="1" applyFill="1" applyBorder="1"/>
    <xf numFmtId="182" fontId="16" fillId="0" borderId="0" xfId="37" applyNumberFormat="1" applyFont="1" applyFill="1" applyBorder="1" applyAlignment="1">
      <alignment horizontal="left"/>
    </xf>
    <xf numFmtId="3" fontId="16" fillId="0" borderId="1" xfId="13" applyNumberFormat="1" applyFont="1" applyFill="1" applyBorder="1" applyAlignment="1">
      <alignment horizontal="right" vertical="top"/>
    </xf>
    <xf numFmtId="182" fontId="16" fillId="0" borderId="1" xfId="37" applyNumberFormat="1" applyFont="1" applyFill="1" applyBorder="1" applyAlignment="1">
      <alignment horizontal="left"/>
    </xf>
    <xf numFmtId="3" fontId="16" fillId="0" borderId="70" xfId="13" applyNumberFormat="1" applyFont="1" applyFill="1" applyBorder="1" applyAlignment="1">
      <alignment horizontal="right" vertical="top"/>
    </xf>
    <xf numFmtId="182" fontId="16" fillId="0" borderId="70" xfId="37" applyNumberFormat="1" applyFont="1" applyFill="1" applyBorder="1" applyAlignment="1">
      <alignment horizontal="left"/>
    </xf>
    <xf numFmtId="3" fontId="20" fillId="0" borderId="1" xfId="13" applyNumberFormat="1" applyFont="1" applyFill="1" applyBorder="1" applyAlignment="1">
      <alignment horizontal="right" vertical="top"/>
    </xf>
    <xf numFmtId="182" fontId="20" fillId="0" borderId="1" xfId="37" applyNumberFormat="1" applyFont="1" applyFill="1" applyBorder="1" applyAlignment="1">
      <alignment horizontal="left"/>
    </xf>
    <xf numFmtId="0" fontId="44" fillId="7" borderId="70" xfId="37" applyNumberFormat="1" applyFont="1" applyFill="1" applyBorder="1" applyAlignment="1">
      <alignment vertical="center" wrapText="1"/>
    </xf>
    <xf numFmtId="0" fontId="20" fillId="7" borderId="1" xfId="42" applyFont="1" applyFill="1" applyBorder="1" applyAlignment="1">
      <alignment horizontal="center" vertical="center" wrapText="1"/>
    </xf>
    <xf numFmtId="0" fontId="44" fillId="0" borderId="0" xfId="37" applyNumberFormat="1" applyFont="1" applyBorder="1"/>
    <xf numFmtId="191" fontId="20" fillId="0" borderId="0" xfId="13" applyNumberFormat="1" applyFont="1" applyFill="1" applyBorder="1" applyAlignment="1">
      <alignment horizontal="right" vertical="top"/>
    </xf>
    <xf numFmtId="188" fontId="20" fillId="0" borderId="0" xfId="43" applyNumberFormat="1" applyFont="1" applyFill="1" applyBorder="1" applyAlignment="1">
      <alignment horizontal="right" vertical="top"/>
    </xf>
    <xf numFmtId="190" fontId="20" fillId="0" borderId="0" xfId="13" applyNumberFormat="1" applyFont="1" applyFill="1" applyBorder="1" applyAlignment="1">
      <alignment horizontal="right" vertical="top"/>
    </xf>
    <xf numFmtId="0" fontId="44" fillId="0" borderId="0" xfId="37" applyNumberFormat="1" applyFont="1"/>
    <xf numFmtId="3" fontId="16" fillId="0" borderId="1" xfId="41" applyNumberFormat="1" applyFont="1" applyFill="1" applyBorder="1" applyAlignment="1">
      <alignment horizontal="right" vertical="top"/>
    </xf>
    <xf numFmtId="0" fontId="42" fillId="0" borderId="0" xfId="37" applyNumberFormat="1" applyFont="1" applyAlignment="1">
      <alignment horizontal="center"/>
    </xf>
    <xf numFmtId="0" fontId="44" fillId="7" borderId="1" xfId="37" applyNumberFormat="1" applyFont="1" applyFill="1" applyBorder="1" applyAlignment="1">
      <alignment horizontal="center" vertical="center" wrapText="1"/>
    </xf>
    <xf numFmtId="0" fontId="44" fillId="7" borderId="1" xfId="37" applyNumberFormat="1" applyFont="1" applyFill="1" applyBorder="1" applyAlignment="1">
      <alignment vertical="center" wrapText="1"/>
    </xf>
    <xf numFmtId="0" fontId="38" fillId="0" borderId="0" xfId="37" applyNumberFormat="1" applyFont="1"/>
    <xf numFmtId="0" fontId="47" fillId="4" borderId="0" xfId="37" applyNumberFormat="1" applyFont="1" applyFill="1" applyBorder="1" applyAlignment="1">
      <alignment horizontal="left" vertical="center"/>
    </xf>
    <xf numFmtId="1" fontId="51" fillId="0" borderId="0" xfId="37" applyNumberFormat="1" applyFont="1"/>
    <xf numFmtId="187" fontId="51" fillId="0" borderId="0" xfId="37" applyFont="1"/>
    <xf numFmtId="190" fontId="42" fillId="0" borderId="0" xfId="37" applyNumberFormat="1" applyFont="1" applyFill="1"/>
    <xf numFmtId="187" fontId="48" fillId="0" borderId="0" xfId="37" applyFont="1" applyFill="1"/>
    <xf numFmtId="187" fontId="42" fillId="0" borderId="0" xfId="37" applyFont="1" applyFill="1"/>
    <xf numFmtId="187" fontId="42" fillId="0" borderId="0" xfId="37" applyFont="1" applyFill="1" applyAlignment="1">
      <alignment vertical="center"/>
    </xf>
    <xf numFmtId="187" fontId="2" fillId="0" borderId="0" xfId="37" applyFill="1"/>
    <xf numFmtId="189" fontId="45" fillId="0" borderId="0" xfId="41" applyNumberFormat="1" applyFont="1" applyFill="1" applyBorder="1" applyAlignment="1">
      <alignment vertical="center"/>
    </xf>
    <xf numFmtId="189" fontId="16" fillId="0" borderId="0" xfId="13" applyNumberFormat="1" applyFont="1" applyFill="1" applyBorder="1" applyAlignment="1">
      <alignment horizontal="right" vertical="top"/>
    </xf>
    <xf numFmtId="193" fontId="16" fillId="0" borderId="0" xfId="13" applyNumberFormat="1" applyFont="1" applyFill="1" applyBorder="1" applyAlignment="1">
      <alignment horizontal="right" vertical="top"/>
    </xf>
    <xf numFmtId="190" fontId="16" fillId="0" borderId="0" xfId="13" applyNumberFormat="1" applyFont="1" applyFill="1" applyBorder="1" applyAlignment="1">
      <alignment horizontal="right" vertical="top"/>
    </xf>
    <xf numFmtId="184" fontId="16" fillId="0" borderId="0" xfId="41" applyNumberFormat="1" applyFont="1" applyFill="1" applyBorder="1" applyAlignment="1">
      <alignment horizontal="right" vertical="top"/>
    </xf>
    <xf numFmtId="184" fontId="44" fillId="0" borderId="0" xfId="37" applyNumberFormat="1" applyFont="1" applyFill="1"/>
    <xf numFmtId="0" fontId="42" fillId="4" borderId="0" xfId="37" applyNumberFormat="1" applyFont="1" applyFill="1"/>
    <xf numFmtId="3" fontId="16" fillId="4" borderId="1" xfId="41" applyNumberFormat="1" applyFont="1" applyFill="1" applyBorder="1" applyAlignment="1">
      <alignment horizontal="right" vertical="top"/>
    </xf>
    <xf numFmtId="182" fontId="20" fillId="4" borderId="1" xfId="37" applyNumberFormat="1" applyFont="1" applyFill="1" applyBorder="1" applyAlignment="1">
      <alignment horizontal="left"/>
    </xf>
    <xf numFmtId="3" fontId="45" fillId="4" borderId="1" xfId="41" applyNumberFormat="1" applyFont="1" applyFill="1" applyBorder="1" applyAlignment="1">
      <alignment horizontal="right" vertical="center"/>
    </xf>
    <xf numFmtId="3" fontId="16" fillId="4" borderId="1" xfId="13" applyNumberFormat="1" applyFont="1" applyFill="1" applyBorder="1" applyAlignment="1">
      <alignment horizontal="right"/>
    </xf>
    <xf numFmtId="3" fontId="45" fillId="4" borderId="1" xfId="41" applyNumberFormat="1" applyFont="1" applyFill="1" applyBorder="1" applyAlignment="1">
      <alignment vertical="center"/>
    </xf>
    <xf numFmtId="3" fontId="45" fillId="0" borderId="1" xfId="41" applyNumberFormat="1" applyFont="1" applyFill="1" applyBorder="1" applyAlignment="1">
      <alignment horizontal="right" vertical="center"/>
    </xf>
    <xf numFmtId="3" fontId="16" fillId="0" borderId="1" xfId="13" applyNumberFormat="1" applyFont="1" applyFill="1" applyBorder="1" applyAlignment="1">
      <alignment horizontal="right"/>
    </xf>
    <xf numFmtId="3" fontId="45" fillId="0" borderId="1" xfId="41" applyNumberFormat="1" applyFont="1" applyFill="1" applyBorder="1" applyAlignment="1">
      <alignment vertical="center"/>
    </xf>
    <xf numFmtId="3" fontId="20" fillId="0" borderId="1" xfId="41" applyNumberFormat="1" applyFont="1" applyFill="1" applyBorder="1" applyAlignment="1">
      <alignment horizontal="right" vertical="top"/>
    </xf>
    <xf numFmtId="0" fontId="44" fillId="0" borderId="1" xfId="37" applyNumberFormat="1" applyFont="1" applyFill="1" applyBorder="1" applyAlignment="1">
      <alignment vertical="center" wrapText="1"/>
    </xf>
    <xf numFmtId="0" fontId="42" fillId="0" borderId="0" xfId="37" applyNumberFormat="1" applyFont="1" applyFill="1" applyAlignment="1">
      <alignment horizontal="center"/>
    </xf>
    <xf numFmtId="0" fontId="20" fillId="7" borderId="70" xfId="42" applyFont="1" applyFill="1" applyBorder="1" applyAlignment="1">
      <alignment horizontal="center" vertical="center" wrapText="1"/>
    </xf>
    <xf numFmtId="187" fontId="2" fillId="0" borderId="0" xfId="37"/>
    <xf numFmtId="0" fontId="48" fillId="0" borderId="0" xfId="37" applyNumberFormat="1" applyFont="1"/>
    <xf numFmtId="17" fontId="20" fillId="0" borderId="0" xfId="42" applyNumberFormat="1" applyFont="1" applyBorder="1" applyAlignment="1">
      <alignment horizontal="left"/>
    </xf>
    <xf numFmtId="17" fontId="16" fillId="0" borderId="0" xfId="42" applyNumberFormat="1" applyFont="1" applyBorder="1" applyAlignment="1">
      <alignment horizontal="left"/>
    </xf>
    <xf numFmtId="192" fontId="44" fillId="0" borderId="0" xfId="37" applyNumberFormat="1" applyFont="1" applyBorder="1"/>
    <xf numFmtId="190" fontId="44" fillId="0" borderId="0" xfId="37" applyNumberFormat="1" applyFont="1" applyBorder="1"/>
    <xf numFmtId="187" fontId="2" fillId="4" borderId="0" xfId="37" applyFill="1"/>
    <xf numFmtId="3" fontId="16" fillId="4" borderId="0" xfId="13" applyNumberFormat="1" applyFont="1" applyFill="1" applyBorder="1" applyAlignment="1">
      <alignment horizontal="right" vertical="top"/>
    </xf>
    <xf numFmtId="3" fontId="16" fillId="4" borderId="0" xfId="41" applyNumberFormat="1" applyFont="1" applyFill="1" applyBorder="1" applyAlignment="1">
      <alignment horizontal="right" vertical="top"/>
    </xf>
    <xf numFmtId="182" fontId="16" fillId="4" borderId="0" xfId="37" applyNumberFormat="1" applyFont="1" applyFill="1" applyBorder="1" applyAlignment="1">
      <alignment horizontal="left"/>
    </xf>
    <xf numFmtId="182" fontId="16" fillId="4" borderId="1" xfId="37" applyNumberFormat="1" applyFont="1" applyFill="1" applyBorder="1" applyAlignment="1">
      <alignment horizontal="left"/>
    </xf>
    <xf numFmtId="187" fontId="34" fillId="0" borderId="0" xfId="37" applyFont="1" applyFill="1"/>
    <xf numFmtId="0" fontId="44" fillId="0" borderId="1" xfId="37" applyNumberFormat="1" applyFont="1" applyBorder="1" applyAlignment="1">
      <alignment vertical="center" wrapText="1"/>
    </xf>
    <xf numFmtId="0" fontId="44" fillId="7" borderId="70" xfId="37" applyNumberFormat="1" applyFont="1" applyFill="1" applyBorder="1" applyAlignment="1">
      <alignment horizontal="center" vertical="center" wrapText="1"/>
    </xf>
    <xf numFmtId="185" fontId="2" fillId="0" borderId="0" xfId="37" applyNumberFormat="1"/>
    <xf numFmtId="9" fontId="42" fillId="0" borderId="0" xfId="43" applyFont="1"/>
    <xf numFmtId="166" fontId="44" fillId="0" borderId="0" xfId="37" applyNumberFormat="1" applyFont="1" applyBorder="1" applyAlignment="1">
      <alignment horizontal="center"/>
    </xf>
    <xf numFmtId="189" fontId="16" fillId="4" borderId="0" xfId="13" applyNumberFormat="1" applyFont="1" applyFill="1" applyBorder="1" applyAlignment="1">
      <alignment horizontal="right" vertical="top"/>
    </xf>
    <xf numFmtId="190" fontId="16" fillId="4" borderId="0" xfId="13" applyNumberFormat="1" applyFont="1" applyFill="1" applyBorder="1" applyAlignment="1">
      <alignment horizontal="right" vertical="top"/>
    </xf>
    <xf numFmtId="201" fontId="42" fillId="0" borderId="0" xfId="37" applyNumberFormat="1" applyFont="1"/>
    <xf numFmtId="0" fontId="44" fillId="0" borderId="0" xfId="37" applyNumberFormat="1" applyFont="1" applyFill="1" applyBorder="1" applyAlignment="1">
      <alignment horizontal="center"/>
    </xf>
    <xf numFmtId="3" fontId="42" fillId="0" borderId="1" xfId="37" applyNumberFormat="1" applyFont="1" applyFill="1" applyBorder="1" applyAlignment="1"/>
    <xf numFmtId="3" fontId="42" fillId="0" borderId="1" xfId="41" applyNumberFormat="1" applyFont="1" applyFill="1" applyBorder="1" applyAlignment="1"/>
    <xf numFmtId="3" fontId="16" fillId="0" borderId="1" xfId="13" applyNumberFormat="1" applyFont="1" applyFill="1" applyBorder="1" applyAlignment="1">
      <alignment vertical="top"/>
    </xf>
    <xf numFmtId="17" fontId="42" fillId="0" borderId="1" xfId="37" applyNumberFormat="1" applyFont="1" applyFill="1" applyBorder="1" applyAlignment="1">
      <alignment horizontal="left" vertical="center"/>
    </xf>
    <xf numFmtId="3" fontId="16" fillId="0" borderId="1" xfId="41" applyNumberFormat="1" applyFont="1" applyFill="1" applyBorder="1" applyAlignment="1"/>
    <xf numFmtId="3" fontId="20" fillId="0" borderId="1" xfId="13" applyNumberFormat="1" applyFont="1" applyFill="1" applyBorder="1" applyAlignment="1">
      <alignment vertical="top"/>
    </xf>
    <xf numFmtId="17" fontId="44" fillId="0" borderId="1" xfId="37" applyNumberFormat="1" applyFont="1" applyFill="1" applyBorder="1" applyAlignment="1">
      <alignment horizontal="left" vertical="center"/>
    </xf>
    <xf numFmtId="0" fontId="44" fillId="0" borderId="0" xfId="37" applyNumberFormat="1" applyFont="1" applyBorder="1" applyAlignment="1">
      <alignment horizontal="center"/>
    </xf>
    <xf numFmtId="184" fontId="44" fillId="0" borderId="0" xfId="37" applyNumberFormat="1" applyFont="1" applyBorder="1" applyAlignment="1">
      <alignment horizontal="center"/>
    </xf>
    <xf numFmtId="3" fontId="44" fillId="0" borderId="13" xfId="37" applyNumberFormat="1" applyFont="1" applyBorder="1" applyAlignment="1"/>
    <xf numFmtId="182" fontId="20" fillId="0" borderId="13" xfId="37" applyNumberFormat="1" applyFont="1" applyFill="1" applyBorder="1" applyAlignment="1">
      <alignment horizontal="left"/>
    </xf>
    <xf numFmtId="3" fontId="16" fillId="0" borderId="0" xfId="13" applyNumberFormat="1" applyFont="1" applyFill="1" applyBorder="1" applyAlignment="1">
      <alignment horizontal="right" vertical="top"/>
    </xf>
    <xf numFmtId="187" fontId="49" fillId="0" borderId="0" xfId="37" applyFont="1"/>
    <xf numFmtId="187" fontId="49" fillId="0" borderId="0" xfId="37" applyFont="1" applyFill="1"/>
    <xf numFmtId="0" fontId="36" fillId="0" borderId="0" xfId="37" applyNumberFormat="1" applyFont="1" applyFill="1"/>
    <xf numFmtId="0" fontId="38" fillId="0" borderId="0" xfId="37" applyNumberFormat="1" applyFont="1" applyAlignment="1">
      <alignment horizontal="center"/>
    </xf>
    <xf numFmtId="187" fontId="63" fillId="0" borderId="0" xfId="37" applyFont="1"/>
    <xf numFmtId="3" fontId="37" fillId="0" borderId="0" xfId="41" applyNumberFormat="1" applyFont="1" applyFill="1" applyBorder="1" applyAlignment="1"/>
    <xf numFmtId="17" fontId="37" fillId="0" borderId="0" xfId="37" applyNumberFormat="1" applyFont="1" applyFill="1" applyBorder="1" applyAlignment="1">
      <alignment horizontal="left" vertical="center"/>
    </xf>
    <xf numFmtId="2" fontId="49" fillId="0" borderId="0" xfId="37" applyNumberFormat="1" applyFont="1" applyFill="1"/>
    <xf numFmtId="3" fontId="37" fillId="0" borderId="0" xfId="41" applyNumberFormat="1" applyFont="1" applyBorder="1" applyAlignment="1"/>
    <xf numFmtId="3" fontId="19" fillId="4" borderId="0" xfId="13" applyNumberFormat="1" applyFont="1" applyFill="1" applyBorder="1" applyAlignment="1">
      <alignment vertical="top"/>
    </xf>
    <xf numFmtId="17" fontId="37" fillId="0" borderId="0" xfId="37" applyNumberFormat="1" applyFont="1" applyBorder="1" applyAlignment="1">
      <alignment horizontal="left" vertical="center"/>
    </xf>
    <xf numFmtId="177" fontId="37" fillId="0" borderId="0" xfId="41" applyNumberFormat="1" applyFont="1" applyBorder="1" applyAlignment="1"/>
    <xf numFmtId="166" fontId="49" fillId="0" borderId="0" xfId="37" applyNumberFormat="1" applyFont="1" applyFill="1"/>
    <xf numFmtId="3" fontId="19" fillId="0" borderId="1" xfId="13" applyNumberFormat="1" applyFont="1" applyFill="1" applyBorder="1" applyAlignment="1">
      <alignment vertical="top"/>
    </xf>
    <xf numFmtId="3" fontId="37" fillId="0" borderId="1" xfId="41" applyNumberFormat="1" applyFont="1" applyFill="1" applyBorder="1" applyAlignment="1"/>
    <xf numFmtId="17" fontId="37" fillId="0" borderId="1" xfId="37" applyNumberFormat="1" applyFont="1" applyFill="1" applyBorder="1" applyAlignment="1">
      <alignment horizontal="left" vertical="center"/>
    </xf>
    <xf numFmtId="3" fontId="27" fillId="0" borderId="1" xfId="13" applyNumberFormat="1" applyFont="1" applyFill="1" applyBorder="1" applyAlignment="1">
      <alignment vertical="top"/>
    </xf>
    <xf numFmtId="17" fontId="40" fillId="0" borderId="1" xfId="37" applyNumberFormat="1" applyFont="1" applyFill="1" applyBorder="1" applyAlignment="1">
      <alignment horizontal="left" vertical="center"/>
    </xf>
    <xf numFmtId="3" fontId="27" fillId="0" borderId="13" xfId="37" applyNumberFormat="1" applyFont="1" applyBorder="1" applyAlignment="1"/>
    <xf numFmtId="3" fontId="27" fillId="0" borderId="13" xfId="41" applyNumberFormat="1" applyFont="1" applyBorder="1" applyAlignment="1"/>
    <xf numFmtId="182" fontId="27" fillId="0" borderId="13" xfId="37" applyNumberFormat="1" applyFont="1" applyFill="1" applyBorder="1" applyAlignment="1">
      <alignment horizontal="left"/>
    </xf>
    <xf numFmtId="0" fontId="40" fillId="7" borderId="1" xfId="37" applyNumberFormat="1" applyFont="1" applyFill="1" applyBorder="1" applyAlignment="1">
      <alignment vertical="center" wrapText="1"/>
    </xf>
    <xf numFmtId="0" fontId="27" fillId="7" borderId="1" xfId="42" applyFont="1" applyFill="1" applyBorder="1" applyAlignment="1">
      <alignment horizontal="center" vertical="center" wrapText="1"/>
    </xf>
    <xf numFmtId="3" fontId="19" fillId="0" borderId="1" xfId="13" applyNumberFormat="1" applyFont="1" applyFill="1" applyBorder="1" applyAlignment="1">
      <alignment horizontal="right" vertical="top"/>
    </xf>
    <xf numFmtId="182" fontId="19" fillId="0" borderId="1" xfId="37" applyNumberFormat="1" applyFont="1" applyFill="1" applyBorder="1" applyAlignment="1">
      <alignment horizontal="left"/>
    </xf>
    <xf numFmtId="187" fontId="62" fillId="0" borderId="0" xfId="37" applyFont="1" applyFill="1"/>
    <xf numFmtId="3" fontId="27" fillId="0" borderId="1" xfId="13" applyNumberFormat="1" applyFont="1" applyFill="1" applyBorder="1" applyAlignment="1">
      <alignment horizontal="right" vertical="top"/>
    </xf>
    <xf numFmtId="182" fontId="27" fillId="0" borderId="1" xfId="37" applyNumberFormat="1" applyFont="1" applyFill="1" applyBorder="1" applyAlignment="1">
      <alignment horizontal="left"/>
    </xf>
    <xf numFmtId="187" fontId="61" fillId="0" borderId="0" xfId="37" applyFont="1"/>
    <xf numFmtId="0" fontId="27" fillId="0" borderId="1" xfId="37" applyNumberFormat="1" applyFont="1" applyBorder="1" applyAlignment="1">
      <alignment vertical="center" wrapText="1"/>
    </xf>
    <xf numFmtId="0" fontId="40" fillId="7" borderId="1" xfId="37" applyNumberFormat="1" applyFont="1" applyFill="1" applyBorder="1" applyAlignment="1">
      <alignment horizontal="center" vertical="top" wrapText="1"/>
    </xf>
    <xf numFmtId="0" fontId="40" fillId="7" borderId="1" xfId="37" applyNumberFormat="1" applyFont="1" applyFill="1" applyBorder="1" applyAlignment="1">
      <alignment horizontal="center" vertical="center" wrapText="1"/>
    </xf>
    <xf numFmtId="0" fontId="39" fillId="4" borderId="0" xfId="37" applyNumberFormat="1" applyFont="1" applyFill="1" applyBorder="1" applyAlignment="1">
      <alignment horizontal="left" vertical="center"/>
    </xf>
    <xf numFmtId="186" fontId="53" fillId="0" borderId="1" xfId="44" applyNumberFormat="1" applyFont="1" applyFill="1" applyBorder="1"/>
    <xf numFmtId="1" fontId="53" fillId="0" borderId="1" xfId="44" applyNumberFormat="1" applyFont="1" applyFill="1" applyBorder="1"/>
    <xf numFmtId="17" fontId="39" fillId="0" borderId="1" xfId="37" applyNumberFormat="1" applyFont="1" applyFill="1" applyBorder="1" applyAlignment="1">
      <alignment horizontal="left" vertical="top"/>
    </xf>
    <xf numFmtId="1" fontId="53" fillId="0" borderId="1" xfId="44" quotePrefix="1" applyNumberFormat="1" applyFont="1" applyFill="1" applyBorder="1" applyAlignment="1">
      <alignment horizontal="right"/>
    </xf>
    <xf numFmtId="186" fontId="39" fillId="0" borderId="1" xfId="44" applyNumberFormat="1" applyFont="1" applyFill="1" applyBorder="1"/>
    <xf numFmtId="1" fontId="39" fillId="0" borderId="1" xfId="44" applyNumberFormat="1" applyFont="1" applyFill="1" applyBorder="1"/>
    <xf numFmtId="187" fontId="39" fillId="0" borderId="1" xfId="37" applyFont="1" applyFill="1" applyBorder="1"/>
    <xf numFmtId="1" fontId="39" fillId="0" borderId="1" xfId="44" quotePrefix="1" applyNumberFormat="1" applyFont="1" applyFill="1" applyBorder="1" applyAlignment="1">
      <alignment horizontal="right"/>
    </xf>
    <xf numFmtId="1" fontId="53" fillId="0" borderId="1" xfId="44" applyNumberFormat="1" applyFont="1" applyFill="1" applyBorder="1" applyAlignment="1">
      <alignment horizontal="right"/>
    </xf>
    <xf numFmtId="186" fontId="53" fillId="0" borderId="1" xfId="44" quotePrefix="1" applyNumberFormat="1" applyFont="1" applyFill="1" applyBorder="1" applyAlignment="1">
      <alignment horizontal="center"/>
    </xf>
    <xf numFmtId="186" fontId="39" fillId="0" borderId="1" xfId="44" applyNumberFormat="1" applyFont="1" applyFill="1" applyBorder="1" applyAlignment="1">
      <alignment horizontal="right"/>
    </xf>
    <xf numFmtId="186" fontId="39" fillId="0" borderId="1" xfId="44" quotePrefix="1" applyNumberFormat="1" applyFont="1" applyFill="1" applyBorder="1" applyAlignment="1">
      <alignment horizontal="center"/>
    </xf>
    <xf numFmtId="186" fontId="39" fillId="4" borderId="1" xfId="44" applyNumberFormat="1" applyFont="1" applyFill="1" applyBorder="1"/>
    <xf numFmtId="1" fontId="39" fillId="4" borderId="1" xfId="44" quotePrefix="1" applyNumberFormat="1" applyFont="1" applyFill="1" applyBorder="1" applyAlignment="1">
      <alignment horizontal="right"/>
    </xf>
    <xf numFmtId="1" fontId="39" fillId="4" borderId="1" xfId="44" applyNumberFormat="1" applyFont="1" applyFill="1" applyBorder="1"/>
    <xf numFmtId="187" fontId="39" fillId="4" borderId="1" xfId="37" applyFont="1" applyFill="1" applyBorder="1"/>
    <xf numFmtId="186" fontId="53" fillId="4" borderId="1" xfId="44" applyNumberFormat="1" applyFont="1" applyFill="1" applyBorder="1"/>
    <xf numFmtId="182" fontId="27" fillId="4" borderId="1" xfId="37" applyNumberFormat="1" applyFont="1" applyFill="1" applyBorder="1" applyAlignment="1">
      <alignment horizontal="left"/>
    </xf>
    <xf numFmtId="17" fontId="39" fillId="4" borderId="1" xfId="37" applyNumberFormat="1" applyFont="1" applyFill="1" applyBorder="1" applyAlignment="1">
      <alignment horizontal="left" vertical="top"/>
    </xf>
    <xf numFmtId="187" fontId="40" fillId="0" borderId="1" xfId="37" applyFont="1" applyFill="1" applyBorder="1" applyAlignment="1">
      <alignment horizontal="center" vertical="center" wrapText="1"/>
    </xf>
    <xf numFmtId="187" fontId="39" fillId="0" borderId="1" xfId="37" applyFont="1" applyFill="1" applyBorder="1" applyAlignment="1">
      <alignment vertical="center"/>
    </xf>
    <xf numFmtId="17" fontId="20" fillId="7" borderId="1" xfId="46" applyNumberFormat="1" applyFont="1" applyFill="1" applyBorder="1" applyAlignment="1">
      <alignment horizontal="center" vertical="center" wrapText="1"/>
    </xf>
    <xf numFmtId="3" fontId="16" fillId="4" borderId="0" xfId="13" applyNumberFormat="1" applyFont="1" applyFill="1" applyBorder="1" applyAlignment="1">
      <alignment vertical="top"/>
    </xf>
    <xf numFmtId="190" fontId="20" fillId="4" borderId="0" xfId="13" applyNumberFormat="1" applyFont="1" applyFill="1" applyBorder="1" applyAlignment="1">
      <alignment horizontal="right" vertical="top"/>
    </xf>
    <xf numFmtId="3" fontId="45" fillId="4" borderId="1" xfId="47" applyNumberFormat="1" applyFont="1" applyFill="1" applyBorder="1" applyAlignment="1">
      <alignment horizontal="right" vertical="top"/>
    </xf>
    <xf numFmtId="3" fontId="45" fillId="4" borderId="1" xfId="47" applyNumberFormat="1" applyFont="1" applyFill="1" applyBorder="1" applyAlignment="1">
      <alignment horizontal="left" vertical="top"/>
    </xf>
    <xf numFmtId="0" fontId="42" fillId="0" borderId="72" xfId="0" applyNumberFormat="1" applyFont="1" applyFill="1" applyBorder="1" applyAlignment="1">
      <alignment horizontal="center" vertical="top"/>
    </xf>
    <xf numFmtId="2" fontId="56" fillId="0" borderId="72" xfId="0" applyNumberFormat="1" applyFont="1" applyBorder="1" applyAlignment="1">
      <alignment vertical="top"/>
    </xf>
    <xf numFmtId="3" fontId="42" fillId="0" borderId="72" xfId="0" applyNumberFormat="1" applyFont="1" applyFill="1" applyBorder="1" applyAlignment="1">
      <alignment horizontal="right" vertical="top"/>
    </xf>
    <xf numFmtId="4" fontId="42" fillId="0" borderId="72" xfId="0" applyNumberFormat="1" applyFont="1" applyFill="1" applyBorder="1" applyAlignment="1">
      <alignment horizontal="center" vertical="top"/>
    </xf>
    <xf numFmtId="4" fontId="42" fillId="0" borderId="72" xfId="0" applyNumberFormat="1" applyFont="1" applyFill="1" applyBorder="1" applyAlignment="1">
      <alignment horizontal="right" vertical="top"/>
    </xf>
    <xf numFmtId="197" fontId="42" fillId="0" borderId="72" xfId="0" applyNumberFormat="1" applyFont="1" applyFill="1" applyBorder="1" applyAlignment="1">
      <alignment horizontal="right" vertical="top"/>
    </xf>
    <xf numFmtId="2" fontId="42" fillId="0" borderId="72" xfId="0" applyNumberFormat="1" applyFont="1" applyFill="1" applyBorder="1" applyAlignment="1">
      <alignment horizontal="right" vertical="top"/>
    </xf>
    <xf numFmtId="165" fontId="21" fillId="0" borderId="7" xfId="0" applyNumberFormat="1" applyFont="1" applyFill="1" applyBorder="1" applyAlignment="1">
      <alignment horizontal="right"/>
    </xf>
    <xf numFmtId="174" fontId="21" fillId="0" borderId="7" xfId="0" applyNumberFormat="1" applyFont="1" applyFill="1" applyBorder="1" applyAlignment="1">
      <alignment horizontal="right"/>
    </xf>
    <xf numFmtId="4" fontId="12" fillId="0" borderId="0" xfId="0" applyNumberFormat="1" applyFont="1" applyFill="1" applyBorder="1" applyAlignment="1"/>
    <xf numFmtId="49" fontId="11" fillId="0" borderId="0" xfId="0" applyNumberFormat="1" applyFont="1" applyFill="1" applyAlignment="1">
      <alignment horizontal="left" vertical="top"/>
    </xf>
    <xf numFmtId="49" fontId="11" fillId="0" borderId="20" xfId="0" applyNumberFormat="1" applyFont="1" applyFill="1" applyBorder="1" applyAlignment="1">
      <alignment horizontal="center" vertical="top" wrapText="1"/>
    </xf>
    <xf numFmtId="0" fontId="11" fillId="0" borderId="1" xfId="0" applyFont="1" applyFill="1" applyBorder="1" applyAlignment="1">
      <alignment vertical="top"/>
    </xf>
    <xf numFmtId="1" fontId="11" fillId="0" borderId="1" xfId="0" applyNumberFormat="1" applyFont="1" applyFill="1" applyBorder="1" applyAlignment="1">
      <alignment vertical="top"/>
    </xf>
    <xf numFmtId="165" fontId="11" fillId="0" borderId="1" xfId="0" applyNumberFormat="1" applyFont="1" applyFill="1" applyBorder="1" applyAlignment="1">
      <alignment vertical="top"/>
    </xf>
    <xf numFmtId="165" fontId="13" fillId="0" borderId="0" xfId="0" applyNumberFormat="1" applyFont="1" applyFill="1" applyAlignment="1">
      <alignment vertical="top"/>
    </xf>
    <xf numFmtId="168" fontId="13" fillId="0" borderId="1" xfId="0" applyNumberFormat="1" applyFont="1" applyFill="1" applyBorder="1" applyAlignment="1">
      <alignment horizontal="right" vertical="top"/>
    </xf>
    <xf numFmtId="0" fontId="13" fillId="0" borderId="1" xfId="0" applyFont="1" applyFill="1" applyBorder="1" applyAlignment="1">
      <alignment vertical="top"/>
    </xf>
    <xf numFmtId="165" fontId="13" fillId="0" borderId="1" xfId="0" applyNumberFormat="1" applyFont="1" applyFill="1" applyBorder="1" applyAlignment="1">
      <alignment vertical="top"/>
    </xf>
    <xf numFmtId="49" fontId="13" fillId="0" borderId="0" xfId="0" applyNumberFormat="1" applyFont="1" applyFill="1" applyBorder="1" applyAlignment="1">
      <alignment horizontal="left" vertical="top" wrapText="1"/>
    </xf>
    <xf numFmtId="49" fontId="11" fillId="0" borderId="0" xfId="0" applyNumberFormat="1" applyFont="1" applyFill="1" applyAlignment="1">
      <alignment vertical="top" wrapText="1"/>
    </xf>
    <xf numFmtId="49" fontId="11" fillId="0" borderId="0" xfId="0" applyNumberFormat="1" applyFont="1" applyFill="1" applyBorder="1" applyAlignment="1">
      <alignment horizontal="left" vertical="top" wrapText="1"/>
    </xf>
    <xf numFmtId="202" fontId="12" fillId="0" borderId="0" xfId="0" applyNumberFormat="1" applyFont="1" applyFill="1" applyBorder="1" applyAlignment="1">
      <alignment vertical="top"/>
    </xf>
    <xf numFmtId="0" fontId="87" fillId="2" borderId="0" xfId="0" applyFont="1" applyFill="1" applyAlignment="1">
      <alignment vertical="center"/>
    </xf>
    <xf numFmtId="186" fontId="38" fillId="0" borderId="71" xfId="1" applyNumberFormat="1" applyFont="1" applyFill="1" applyBorder="1" applyAlignment="1">
      <alignment horizontal="right" vertical="top" wrapText="1"/>
    </xf>
    <xf numFmtId="186" fontId="38" fillId="0" borderId="11" xfId="1" applyNumberFormat="1" applyFont="1" applyFill="1" applyBorder="1" applyAlignment="1">
      <alignment horizontal="right" vertical="top" wrapText="1"/>
    </xf>
    <xf numFmtId="186" fontId="38" fillId="0" borderId="14" xfId="1" applyNumberFormat="1" applyFont="1" applyFill="1" applyBorder="1" applyAlignment="1">
      <alignment horizontal="right" vertical="top" wrapText="1"/>
    </xf>
    <xf numFmtId="49" fontId="11" fillId="0" borderId="70" xfId="0" applyNumberFormat="1" applyFont="1" applyFill="1" applyBorder="1" applyAlignment="1">
      <alignment horizontal="left" vertical="top"/>
    </xf>
    <xf numFmtId="49" fontId="11" fillId="2" borderId="0" xfId="0" applyNumberFormat="1" applyFont="1" applyFill="1" applyBorder="1" applyAlignment="1">
      <alignment horizontal="left"/>
    </xf>
    <xf numFmtId="0" fontId="0" fillId="0" borderId="0" xfId="0" applyNumberFormat="1" applyFont="1" applyFill="1" applyBorder="1" applyAlignment="1"/>
    <xf numFmtId="0" fontId="46" fillId="4" borderId="19" xfId="0" applyNumberFormat="1" applyFont="1" applyFill="1" applyBorder="1" applyAlignment="1">
      <alignment horizontal="left" vertical="top"/>
    </xf>
    <xf numFmtId="0" fontId="43" fillId="0" borderId="0" xfId="0" applyFont="1" applyFill="1" applyAlignment="1">
      <alignment horizontal="left"/>
    </xf>
    <xf numFmtId="0" fontId="46" fillId="4" borderId="19" xfId="0" applyNumberFormat="1" applyFont="1" applyFill="1" applyBorder="1" applyAlignment="1">
      <alignment vertical="center"/>
    </xf>
    <xf numFmtId="183" fontId="45" fillId="4" borderId="1" xfId="0" applyNumberFormat="1" applyFont="1" applyFill="1" applyBorder="1" applyAlignment="1">
      <alignment horizontal="left" vertical="top"/>
    </xf>
    <xf numFmtId="3" fontId="45" fillId="4" borderId="1" xfId="5" applyNumberFormat="1" applyFont="1" applyFill="1" applyBorder="1" applyAlignment="1">
      <alignment horizontal="right" vertical="top"/>
    </xf>
    <xf numFmtId="3" fontId="45" fillId="4" borderId="1" xfId="0" applyNumberFormat="1" applyFont="1" applyFill="1" applyBorder="1" applyAlignment="1">
      <alignment horizontal="right" vertical="top"/>
    </xf>
    <xf numFmtId="177" fontId="45" fillId="4" borderId="1" xfId="0" applyNumberFormat="1" applyFont="1" applyFill="1" applyBorder="1" applyAlignment="1">
      <alignment horizontal="right" vertical="top"/>
    </xf>
    <xf numFmtId="183" fontId="45" fillId="7" borderId="1" xfId="0" applyNumberFormat="1" applyFont="1" applyFill="1" applyBorder="1" applyAlignment="1">
      <alignment horizontal="left" vertical="top"/>
    </xf>
    <xf numFmtId="0" fontId="43" fillId="7" borderId="1" xfId="0" applyFont="1" applyFill="1" applyBorder="1"/>
    <xf numFmtId="3" fontId="45" fillId="7" borderId="1" xfId="5" applyNumberFormat="1" applyFont="1" applyFill="1" applyBorder="1" applyAlignment="1">
      <alignment horizontal="right" vertical="top"/>
    </xf>
    <xf numFmtId="177" fontId="45" fillId="7" borderId="1" xfId="5" applyNumberFormat="1" applyFont="1" applyFill="1" applyBorder="1" applyAlignment="1">
      <alignment horizontal="right" vertical="top"/>
    </xf>
    <xf numFmtId="4" fontId="45" fillId="4" borderId="1" xfId="0" applyNumberFormat="1" applyFont="1" applyFill="1" applyBorder="1" applyAlignment="1">
      <alignment horizontal="right" vertical="top"/>
    </xf>
    <xf numFmtId="183" fontId="64" fillId="7" borderId="1" xfId="0" applyNumberFormat="1" applyFont="1" applyFill="1" applyBorder="1" applyAlignment="1">
      <alignment horizontal="left" vertical="top"/>
    </xf>
    <xf numFmtId="3" fontId="64" fillId="7" borderId="1" xfId="0" applyNumberFormat="1" applyFont="1" applyFill="1" applyBorder="1" applyAlignment="1">
      <alignment horizontal="right" vertical="top"/>
    </xf>
    <xf numFmtId="4" fontId="64" fillId="7" borderId="1" xfId="0" applyNumberFormat="1" applyFont="1" applyFill="1" applyBorder="1" applyAlignment="1">
      <alignment horizontal="right" vertical="top"/>
    </xf>
    <xf numFmtId="183" fontId="45" fillId="4" borderId="1" xfId="0" applyNumberFormat="1" applyFont="1" applyFill="1" applyBorder="1" applyAlignment="1">
      <alignment horizontal="left" vertical="top" wrapText="1"/>
    </xf>
    <xf numFmtId="0" fontId="45" fillId="7" borderId="1" xfId="0" applyFont="1" applyFill="1" applyBorder="1" applyAlignment="1">
      <alignment horizontal="left" vertical="top"/>
    </xf>
    <xf numFmtId="3" fontId="45" fillId="7" borderId="1" xfId="0" applyNumberFormat="1" applyFont="1" applyFill="1" applyBorder="1" applyAlignment="1">
      <alignment horizontal="right" vertical="top"/>
    </xf>
    <xf numFmtId="4" fontId="45" fillId="7" borderId="1" xfId="0" applyNumberFormat="1" applyFont="1" applyFill="1" applyBorder="1" applyAlignment="1">
      <alignment horizontal="right" vertical="top"/>
    </xf>
    <xf numFmtId="0" fontId="45" fillId="4" borderId="1" xfId="0" applyFont="1" applyFill="1" applyBorder="1" applyAlignment="1">
      <alignment horizontal="left" vertical="top"/>
    </xf>
    <xf numFmtId="0" fontId="43" fillId="0" borderId="0" xfId="0" applyFont="1"/>
    <xf numFmtId="0" fontId="42" fillId="0" borderId="0" xfId="0" applyFont="1" applyFill="1" applyBorder="1"/>
    <xf numFmtId="183" fontId="45" fillId="4" borderId="0" xfId="0" applyNumberFormat="1" applyFont="1" applyFill="1" applyBorder="1" applyAlignment="1">
      <alignment horizontal="right" vertical="top"/>
    </xf>
    <xf numFmtId="0" fontId="43" fillId="0" borderId="0" xfId="0" applyFont="1" applyFill="1"/>
    <xf numFmtId="0" fontId="42" fillId="4" borderId="0" xfId="0" applyFont="1" applyFill="1" applyAlignment="1">
      <alignment horizontal="left"/>
    </xf>
    <xf numFmtId="17" fontId="42" fillId="4" borderId="0" xfId="0" applyNumberFormat="1" applyFont="1" applyFill="1" applyBorder="1" applyAlignment="1">
      <alignment horizontal="left" vertical="top"/>
    </xf>
    <xf numFmtId="17" fontId="42" fillId="4" borderId="0" xfId="0" applyNumberFormat="1" applyFont="1" applyFill="1" applyAlignment="1">
      <alignment horizontal="left" vertical="top"/>
    </xf>
    <xf numFmtId="0" fontId="44" fillId="4" borderId="0" xfId="0" applyFont="1" applyFill="1" applyAlignment="1">
      <alignment horizontal="left"/>
    </xf>
    <xf numFmtId="3" fontId="42" fillId="4" borderId="0" xfId="5" applyNumberFormat="1" applyFont="1" applyFill="1" applyBorder="1" applyAlignment="1">
      <alignment vertical="top"/>
    </xf>
    <xf numFmtId="49" fontId="11" fillId="2" borderId="0" xfId="0" applyNumberFormat="1" applyFont="1" applyFill="1" applyAlignment="1">
      <alignment horizontal="left"/>
    </xf>
    <xf numFmtId="49" fontId="11" fillId="2" borderId="0" xfId="0" applyNumberFormat="1" applyFont="1" applyFill="1" applyAlignment="1">
      <alignment horizontal="left" wrapText="1"/>
    </xf>
    <xf numFmtId="187" fontId="1" fillId="0" borderId="0" xfId="37" applyFont="1" applyFill="1"/>
    <xf numFmtId="2" fontId="55" fillId="0" borderId="8" xfId="0" applyNumberFormat="1" applyFont="1" applyBorder="1" applyAlignment="1">
      <alignment vertical="top"/>
    </xf>
    <xf numFmtId="2" fontId="56" fillId="0" borderId="8" xfId="0" applyNumberFormat="1" applyFont="1" applyBorder="1" applyAlignment="1">
      <alignment vertical="top"/>
    </xf>
    <xf numFmtId="0" fontId="11" fillId="2" borderId="73" xfId="0" applyFont="1" applyFill="1" applyBorder="1" applyAlignment="1">
      <alignment horizontal="center" vertical="top" wrapText="1"/>
    </xf>
    <xf numFmtId="49" fontId="11" fillId="2" borderId="73" xfId="0" applyNumberFormat="1" applyFont="1" applyFill="1" applyBorder="1" applyAlignment="1">
      <alignment horizontal="center" vertical="top" wrapText="1"/>
    </xf>
    <xf numFmtId="49" fontId="11" fillId="0" borderId="0" xfId="0" applyNumberFormat="1" applyFont="1" applyFill="1" applyAlignment="1">
      <alignment horizontal="left" vertical="top" wrapText="1"/>
    </xf>
    <xf numFmtId="0" fontId="40" fillId="0" borderId="8" xfId="16" applyFont="1" applyFill="1" applyBorder="1" applyAlignment="1">
      <alignment vertical="top" wrapText="1"/>
    </xf>
    <xf numFmtId="0" fontId="0" fillId="0" borderId="0" xfId="0" applyBorder="1" applyAlignment="1">
      <alignment vertical="top"/>
    </xf>
    <xf numFmtId="191" fontId="38" fillId="0" borderId="11" xfId="28" applyNumberFormat="1" applyFont="1" applyFill="1" applyBorder="1" applyAlignment="1">
      <alignment horizontal="right" vertical="top"/>
    </xf>
    <xf numFmtId="2" fontId="38" fillId="0" borderId="11" xfId="28" applyNumberFormat="1" applyFont="1" applyFill="1" applyBorder="1" applyAlignment="1">
      <alignment horizontal="right" vertical="top"/>
    </xf>
    <xf numFmtId="190" fontId="38" fillId="0" borderId="11" xfId="28" applyNumberFormat="1" applyFont="1" applyFill="1" applyBorder="1" applyAlignment="1">
      <alignment horizontal="right" vertical="top"/>
    </xf>
    <xf numFmtId="190" fontId="38" fillId="0" borderId="19" xfId="28" applyNumberFormat="1" applyFont="1" applyFill="1" applyBorder="1" applyAlignment="1">
      <alignment horizontal="right" vertical="top" wrapText="1"/>
    </xf>
    <xf numFmtId="186" fontId="38" fillId="0" borderId="10" xfId="1" applyNumberFormat="1" applyFont="1" applyFill="1" applyBorder="1" applyAlignment="1">
      <alignment horizontal="right" vertical="top" wrapText="1"/>
    </xf>
    <xf numFmtId="192" fontId="38" fillId="0" borderId="14" xfId="13" applyNumberFormat="1" applyFont="1" applyFill="1" applyBorder="1" applyAlignment="1">
      <alignment horizontal="right" vertical="top" wrapText="1"/>
    </xf>
    <xf numFmtId="0" fontId="12" fillId="0" borderId="0" xfId="0" applyNumberFormat="1" applyFont="1" applyFill="1" applyBorder="1" applyAlignment="1">
      <alignment vertical="top" wrapText="1"/>
    </xf>
    <xf numFmtId="0" fontId="13" fillId="2" borderId="0" xfId="0" applyFont="1" applyFill="1" applyAlignment="1">
      <alignment vertical="top" wrapText="1"/>
    </xf>
    <xf numFmtId="3" fontId="12" fillId="0" borderId="1" xfId="0" applyNumberFormat="1" applyFont="1" applyFill="1" applyBorder="1" applyAlignment="1">
      <alignment horizontal="right" vertical="top" wrapText="1"/>
    </xf>
    <xf numFmtId="3" fontId="12" fillId="0" borderId="1" xfId="1" applyNumberFormat="1" applyFont="1" applyFill="1" applyBorder="1" applyAlignment="1">
      <alignment horizontal="right" vertical="top"/>
    </xf>
    <xf numFmtId="3" fontId="12" fillId="0" borderId="1" xfId="0" applyNumberFormat="1" applyFont="1" applyFill="1" applyBorder="1" applyAlignment="1">
      <alignment horizontal="right" vertical="top"/>
    </xf>
    <xf numFmtId="0" fontId="13" fillId="0" borderId="0" xfId="0" applyFont="1" applyFill="1" applyAlignment="1">
      <alignment horizontal="right" vertical="top" wrapText="1"/>
    </xf>
    <xf numFmtId="165" fontId="13" fillId="0" borderId="0" xfId="0" applyNumberFormat="1" applyFont="1" applyFill="1" applyAlignment="1">
      <alignment horizontal="right" vertical="top" wrapText="1"/>
    </xf>
    <xf numFmtId="178" fontId="11" fillId="2" borderId="0" xfId="0" applyNumberFormat="1" applyFont="1" applyFill="1" applyAlignment="1">
      <alignment vertical="center"/>
    </xf>
    <xf numFmtId="17" fontId="88" fillId="0" borderId="1" xfId="0" applyNumberFormat="1" applyFont="1" applyFill="1" applyBorder="1" applyAlignment="1">
      <alignment horizontal="center" vertical="center" wrapText="1"/>
    </xf>
    <xf numFmtId="166" fontId="38" fillId="0" borderId="70" xfId="28" applyNumberFormat="1" applyFont="1" applyFill="1" applyBorder="1" applyAlignment="1">
      <alignment horizontal="right" vertical="top" wrapText="1"/>
    </xf>
    <xf numFmtId="0" fontId="50" fillId="0" borderId="20" xfId="0" applyFont="1" applyBorder="1" applyAlignment="1">
      <alignment vertical="top" wrapText="1"/>
    </xf>
    <xf numFmtId="170" fontId="12" fillId="0" borderId="11" xfId="0" applyNumberFormat="1" applyFont="1" applyFill="1" applyBorder="1" applyAlignment="1"/>
    <xf numFmtId="170" fontId="12" fillId="0" borderId="12" xfId="0" applyNumberFormat="1" applyFont="1" applyFill="1" applyBorder="1" applyAlignment="1"/>
    <xf numFmtId="191" fontId="38" fillId="0" borderId="70" xfId="28" applyNumberFormat="1" applyFont="1" applyFill="1" applyBorder="1" applyAlignment="1">
      <alignment horizontal="right" vertical="top"/>
    </xf>
    <xf numFmtId="191" fontId="38" fillId="0" borderId="12" xfId="28" applyNumberFormat="1" applyFont="1" applyFill="1" applyBorder="1" applyAlignment="1">
      <alignment horizontal="right" vertical="top"/>
    </xf>
    <xf numFmtId="2" fontId="38" fillId="0" borderId="13" xfId="28" applyNumberFormat="1" applyFont="1" applyFill="1" applyBorder="1" applyAlignment="1">
      <alignment horizontal="right" vertical="top"/>
    </xf>
    <xf numFmtId="171" fontId="13" fillId="2" borderId="12" xfId="0" applyNumberFormat="1" applyFont="1" applyFill="1" applyBorder="1" applyAlignment="1">
      <alignment horizontal="right"/>
    </xf>
    <xf numFmtId="186" fontId="38" fillId="0" borderId="70" xfId="1" applyNumberFormat="1" applyFont="1" applyFill="1" applyBorder="1" applyAlignment="1">
      <alignment horizontal="right" vertical="top" wrapText="1"/>
    </xf>
    <xf numFmtId="193" fontId="38" fillId="0" borderId="70" xfId="13" applyNumberFormat="1" applyFont="1" applyFill="1" applyBorder="1" applyAlignment="1">
      <alignment horizontal="right" vertical="top" wrapText="1"/>
    </xf>
    <xf numFmtId="0" fontId="38" fillId="0" borderId="70" xfId="0" applyFont="1" applyBorder="1" applyAlignment="1">
      <alignment horizontal="right" vertical="top" wrapText="1"/>
    </xf>
    <xf numFmtId="0" fontId="38" fillId="0" borderId="12" xfId="0" applyFont="1" applyBorder="1" applyAlignment="1">
      <alignment horizontal="right" vertical="top" wrapText="1"/>
    </xf>
    <xf numFmtId="0" fontId="38" fillId="0" borderId="13" xfId="0" applyFont="1" applyBorder="1" applyAlignment="1">
      <alignment horizontal="right" vertical="top" wrapText="1"/>
    </xf>
    <xf numFmtId="172" fontId="11" fillId="0" borderId="5" xfId="0" applyNumberFormat="1" applyFont="1" applyFill="1" applyBorder="1" applyAlignment="1">
      <alignment horizontal="right"/>
    </xf>
    <xf numFmtId="172" fontId="13" fillId="0" borderId="7" xfId="0" applyNumberFormat="1" applyFont="1" applyFill="1" applyBorder="1" applyAlignment="1">
      <alignment horizontal="right"/>
    </xf>
    <xf numFmtId="172" fontId="13" fillId="0" borderId="1" xfId="0" applyNumberFormat="1" applyFont="1" applyFill="1" applyBorder="1" applyAlignment="1">
      <alignment horizontal="right"/>
    </xf>
    <xf numFmtId="171" fontId="13" fillId="0" borderId="5" xfId="0" applyNumberFormat="1" applyFont="1" applyFill="1" applyBorder="1" applyAlignment="1">
      <alignment horizontal="right"/>
    </xf>
    <xf numFmtId="171" fontId="13" fillId="0" borderId="7" xfId="0" applyNumberFormat="1" applyFont="1" applyFill="1" applyBorder="1" applyAlignment="1">
      <alignment horizontal="right"/>
    </xf>
    <xf numFmtId="171" fontId="13" fillId="0" borderId="1" xfId="0" applyNumberFormat="1" applyFont="1" applyFill="1" applyBorder="1" applyAlignment="1">
      <alignment horizontal="right"/>
    </xf>
    <xf numFmtId="0" fontId="46" fillId="0" borderId="19" xfId="0" applyNumberFormat="1" applyFont="1" applyFill="1" applyBorder="1" applyAlignment="1">
      <alignment vertical="center"/>
    </xf>
    <xf numFmtId="0" fontId="85" fillId="0" borderId="19" xfId="0" applyNumberFormat="1" applyFont="1" applyFill="1" applyBorder="1" applyAlignment="1">
      <alignment horizontal="center" vertical="center"/>
    </xf>
    <xf numFmtId="183" fontId="64" fillId="4" borderId="1" xfId="0" quotePrefix="1" applyNumberFormat="1" applyFont="1" applyFill="1" applyBorder="1" applyAlignment="1">
      <alignment horizontal="center" vertical="top"/>
    </xf>
    <xf numFmtId="186" fontId="82" fillId="4" borderId="1" xfId="5" applyNumberFormat="1" applyFont="1" applyFill="1" applyBorder="1" applyAlignment="1">
      <alignment horizontal="right" vertical="top"/>
    </xf>
    <xf numFmtId="184" fontId="82" fillId="4" borderId="1" xfId="0" applyNumberFormat="1" applyFont="1" applyFill="1" applyBorder="1" applyAlignment="1">
      <alignment horizontal="left" vertical="top"/>
    </xf>
    <xf numFmtId="184" fontId="82" fillId="4" borderId="1" xfId="0" applyNumberFormat="1" applyFont="1" applyFill="1" applyBorder="1" applyAlignment="1">
      <alignment horizontal="center" vertical="top"/>
    </xf>
    <xf numFmtId="3" fontId="64" fillId="7" borderId="1" xfId="5" applyNumberFormat="1" applyFont="1" applyFill="1" applyBorder="1" applyAlignment="1">
      <alignment horizontal="left" vertical="top"/>
    </xf>
    <xf numFmtId="3" fontId="81" fillId="7" borderId="1" xfId="5" applyNumberFormat="1" applyFont="1" applyFill="1" applyBorder="1" applyAlignment="1">
      <alignment horizontal="right" vertical="top"/>
    </xf>
    <xf numFmtId="186" fontId="81" fillId="7" borderId="1" xfId="5" applyNumberFormat="1" applyFont="1" applyFill="1" applyBorder="1" applyAlignment="1">
      <alignment horizontal="right" vertical="top"/>
    </xf>
    <xf numFmtId="3" fontId="81" fillId="7" borderId="1" xfId="5" applyNumberFormat="1" applyFont="1" applyFill="1" applyBorder="1" applyAlignment="1">
      <alignment horizontal="left" vertical="top"/>
    </xf>
    <xf numFmtId="184" fontId="81" fillId="7" borderId="1" xfId="5" applyNumberFormat="1" applyFont="1" applyFill="1" applyBorder="1" applyAlignment="1">
      <alignment horizontal="left" vertical="top"/>
    </xf>
    <xf numFmtId="184" fontId="81" fillId="7" borderId="1" xfId="5" applyNumberFormat="1" applyFont="1" applyFill="1" applyBorder="1" applyAlignment="1">
      <alignment horizontal="center" vertical="top"/>
    </xf>
    <xf numFmtId="3" fontId="64" fillId="4" borderId="1" xfId="5" quotePrefix="1" applyNumberFormat="1" applyFont="1" applyFill="1" applyBorder="1" applyAlignment="1">
      <alignment horizontal="center" vertical="top"/>
    </xf>
    <xf numFmtId="183" fontId="82" fillId="4" borderId="1" xfId="0" applyNumberFormat="1" applyFont="1" applyFill="1" applyBorder="1" applyAlignment="1">
      <alignment horizontal="left" vertical="top"/>
    </xf>
    <xf numFmtId="3" fontId="64" fillId="7" borderId="1" xfId="5" applyNumberFormat="1" applyFont="1" applyFill="1" applyBorder="1" applyAlignment="1">
      <alignment horizontal="center" vertical="top"/>
    </xf>
    <xf numFmtId="3" fontId="64" fillId="7" borderId="1" xfId="5" applyNumberFormat="1" applyFont="1" applyFill="1" applyBorder="1" applyAlignment="1">
      <alignment horizontal="right" vertical="top"/>
    </xf>
    <xf numFmtId="184" fontId="16" fillId="7" borderId="1" xfId="0" applyNumberFormat="1" applyFont="1" applyFill="1" applyBorder="1" applyAlignment="1">
      <alignment horizontal="center" vertical="center" wrapText="1"/>
    </xf>
    <xf numFmtId="184" fontId="80" fillId="7" borderId="1" xfId="0" applyNumberFormat="1" applyFont="1" applyFill="1" applyBorder="1" applyAlignment="1">
      <alignment horizontal="center" vertical="center" wrapText="1"/>
    </xf>
    <xf numFmtId="186" fontId="79" fillId="7" borderId="1" xfId="5" applyNumberFormat="1" applyFont="1" applyFill="1" applyBorder="1" applyAlignment="1">
      <alignment horizontal="right" vertical="top"/>
    </xf>
    <xf numFmtId="3" fontId="65" fillId="7" borderId="1" xfId="5" applyNumberFormat="1" applyFont="1" applyFill="1" applyBorder="1" applyAlignment="1">
      <alignment horizontal="right" vertical="top"/>
    </xf>
    <xf numFmtId="184" fontId="83" fillId="7" borderId="1" xfId="0" applyNumberFormat="1" applyFont="1" applyFill="1" applyBorder="1" applyAlignment="1">
      <alignment horizontal="center" vertical="center" wrapText="1"/>
    </xf>
    <xf numFmtId="186" fontId="29" fillId="4" borderId="1" xfId="5" applyNumberFormat="1" applyFont="1" applyFill="1" applyBorder="1" applyAlignment="1">
      <alignment horizontal="right" vertical="top"/>
    </xf>
    <xf numFmtId="183" fontId="16" fillId="0" borderId="1" xfId="0" applyNumberFormat="1" applyFont="1" applyFill="1" applyBorder="1" applyAlignment="1">
      <alignment horizontal="left" vertical="top" wrapText="1"/>
    </xf>
    <xf numFmtId="186" fontId="29" fillId="4" borderId="1" xfId="5" applyNumberFormat="1" applyFont="1" applyFill="1" applyBorder="1" applyAlignment="1">
      <alignment horizontal="right" vertical="center"/>
    </xf>
    <xf numFmtId="186" fontId="59" fillId="4" borderId="1" xfId="5" applyNumberFormat="1" applyFont="1" applyFill="1" applyBorder="1" applyAlignment="1">
      <alignment horizontal="right" vertical="center"/>
    </xf>
    <xf numFmtId="183" fontId="29" fillId="0" borderId="1" xfId="0" applyNumberFormat="1" applyFont="1" applyFill="1" applyBorder="1" applyAlignment="1">
      <alignment horizontal="left" vertical="top" wrapText="1"/>
    </xf>
    <xf numFmtId="184" fontId="29" fillId="0" borderId="1" xfId="0" applyNumberFormat="1" applyFont="1" applyFill="1" applyBorder="1" applyAlignment="1">
      <alignment horizontal="left" vertical="top" wrapText="1"/>
    </xf>
    <xf numFmtId="184" fontId="20" fillId="7" borderId="1" xfId="0" applyNumberFormat="1" applyFont="1" applyFill="1" applyBorder="1" applyAlignment="1">
      <alignment horizontal="center" vertical="center" wrapText="1"/>
    </xf>
    <xf numFmtId="0" fontId="20" fillId="0" borderId="0" xfId="0" applyFont="1" applyFill="1" applyBorder="1" applyAlignment="1">
      <alignment horizontal="center" vertical="top" wrapText="1"/>
    </xf>
    <xf numFmtId="0" fontId="78" fillId="0" borderId="0" xfId="0" applyFont="1" applyFill="1" applyBorder="1" applyAlignment="1">
      <alignment horizontal="center" vertical="top" wrapText="1"/>
    </xf>
    <xf numFmtId="0" fontId="43" fillId="0" borderId="0" xfId="0" applyFont="1" applyBorder="1"/>
    <xf numFmtId="0" fontId="44" fillId="0" borderId="0" xfId="0" applyFont="1" applyFill="1" applyBorder="1" applyAlignment="1">
      <alignment horizontal="left"/>
    </xf>
    <xf numFmtId="0" fontId="42" fillId="0" borderId="0" xfId="0" applyFont="1" applyFill="1" applyBorder="1" applyAlignment="1">
      <alignment horizontal="left"/>
    </xf>
    <xf numFmtId="0" fontId="77" fillId="0" borderId="0" xfId="0" applyFont="1" applyFill="1" applyBorder="1" applyAlignment="1">
      <alignment horizontal="center"/>
    </xf>
    <xf numFmtId="0" fontId="48" fillId="0" borderId="0" xfId="0" applyFont="1" applyBorder="1"/>
    <xf numFmtId="0" fontId="76" fillId="0" borderId="0" xfId="0" applyFont="1" applyBorder="1" applyAlignment="1">
      <alignment horizontal="center"/>
    </xf>
    <xf numFmtId="0" fontId="76" fillId="0" borderId="0" xfId="0" applyFont="1" applyAlignment="1">
      <alignment horizontal="center"/>
    </xf>
    <xf numFmtId="0" fontId="43" fillId="4" borderId="0" xfId="0" applyFont="1" applyFill="1"/>
    <xf numFmtId="0" fontId="46" fillId="4" borderId="19" xfId="0" applyNumberFormat="1" applyFont="1" applyFill="1" applyBorder="1" applyAlignment="1">
      <alignment horizontal="right" vertical="center"/>
    </xf>
    <xf numFmtId="17" fontId="86" fillId="7" borderId="1" xfId="46" applyNumberFormat="1" applyFont="1" applyFill="1" applyBorder="1" applyAlignment="1">
      <alignment horizontal="center" vertical="center" wrapText="1"/>
    </xf>
    <xf numFmtId="17" fontId="44" fillId="7" borderId="1" xfId="46" applyNumberFormat="1" applyFont="1" applyFill="1" applyBorder="1" applyAlignment="1">
      <alignment horizontal="center" vertical="center" wrapText="1"/>
    </xf>
    <xf numFmtId="0" fontId="43" fillId="7" borderId="0" xfId="0" applyFont="1" applyFill="1"/>
    <xf numFmtId="3" fontId="64" fillId="7" borderId="1" xfId="0" applyNumberFormat="1" applyFont="1" applyFill="1" applyBorder="1" applyAlignment="1">
      <alignment horizontal="center" vertical="top"/>
    </xf>
    <xf numFmtId="3" fontId="45" fillId="7" borderId="1" xfId="0" applyNumberFormat="1" applyFont="1" applyFill="1" applyBorder="1" applyAlignment="1">
      <alignment horizontal="center" vertical="top"/>
    </xf>
    <xf numFmtId="3" fontId="45" fillId="4" borderId="1" xfId="0" applyNumberFormat="1" applyFont="1" applyFill="1" applyBorder="1" applyAlignment="1">
      <alignment horizontal="center" vertical="top"/>
    </xf>
    <xf numFmtId="3" fontId="45" fillId="0" borderId="1" xfId="0" applyNumberFormat="1" applyFont="1" applyFill="1" applyBorder="1" applyAlignment="1">
      <alignment horizontal="center" vertical="top"/>
    </xf>
    <xf numFmtId="0" fontId="43" fillId="0" borderId="0" xfId="0" applyFont="1" applyFill="1" applyAlignment="1">
      <alignment horizontal="right"/>
    </xf>
    <xf numFmtId="0" fontId="43" fillId="6" borderId="0" xfId="0" applyFont="1" applyFill="1"/>
    <xf numFmtId="49" fontId="11" fillId="2" borderId="7" xfId="0" applyNumberFormat="1" applyFont="1" applyFill="1" applyBorder="1" applyAlignment="1">
      <alignment horizontal="center" vertical="top" wrapText="1"/>
    </xf>
    <xf numFmtId="49" fontId="11" fillId="2" borderId="3" xfId="0" applyNumberFormat="1" applyFont="1" applyFill="1" applyBorder="1" applyAlignment="1">
      <alignment horizontal="center" vertical="top" wrapText="1"/>
    </xf>
    <xf numFmtId="0" fontId="11" fillId="2" borderId="7" xfId="0" applyFont="1" applyFill="1" applyBorder="1" applyAlignment="1">
      <alignment horizontal="center" vertical="top" wrapText="1"/>
    </xf>
    <xf numFmtId="49" fontId="11" fillId="2" borderId="1" xfId="0" applyNumberFormat="1" applyFont="1" applyFill="1" applyBorder="1" applyAlignment="1">
      <alignment horizontal="center" vertical="center" wrapText="1"/>
    </xf>
    <xf numFmtId="0" fontId="44" fillId="7" borderId="1" xfId="0" applyNumberFormat="1" applyFont="1" applyFill="1" applyBorder="1" applyAlignment="1">
      <alignment horizontal="center" vertical="center" wrapText="1"/>
    </xf>
    <xf numFmtId="0" fontId="44" fillId="7" borderId="8" xfId="0" applyNumberFormat="1" applyFont="1" applyFill="1" applyBorder="1" applyAlignment="1">
      <alignment horizontal="center" vertical="center" wrapText="1"/>
    </xf>
    <xf numFmtId="0" fontId="42" fillId="4" borderId="0" xfId="0" applyNumberFormat="1" applyFont="1" applyFill="1" applyAlignment="1">
      <alignment horizontal="left" vertical="top" wrapText="1"/>
    </xf>
    <xf numFmtId="203" fontId="12" fillId="0" borderId="0" xfId="0" applyNumberFormat="1" applyFont="1" applyFill="1" applyBorder="1" applyAlignment="1"/>
    <xf numFmtId="204" fontId="12" fillId="0" borderId="0" xfId="0" applyNumberFormat="1" applyFont="1" applyFill="1" applyBorder="1" applyAlignment="1"/>
    <xf numFmtId="43" fontId="9" fillId="0" borderId="0" xfId="0" applyNumberFormat="1" applyFont="1" applyFill="1" applyBorder="1" applyAlignment="1">
      <alignment vertical="top"/>
    </xf>
    <xf numFmtId="0" fontId="11" fillId="2" borderId="1" xfId="0" applyFont="1" applyFill="1" applyBorder="1" applyAlignment="1">
      <alignment vertical="center"/>
    </xf>
    <xf numFmtId="0" fontId="21" fillId="0" borderId="1" xfId="0" applyFont="1" applyFill="1" applyBorder="1" applyAlignment="1">
      <alignment horizontal="center" wrapText="1"/>
    </xf>
    <xf numFmtId="0" fontId="12" fillId="0" borderId="1" xfId="0" applyNumberFormat="1" applyFont="1" applyFill="1" applyBorder="1" applyAlignment="1">
      <alignment horizontal="center" vertical="top"/>
    </xf>
    <xf numFmtId="0" fontId="89" fillId="0" borderId="1" xfId="0" applyFont="1" applyBorder="1"/>
    <xf numFmtId="196" fontId="89" fillId="0" borderId="1" xfId="0" applyNumberFormat="1" applyFont="1" applyBorder="1" applyAlignment="1">
      <alignment horizontal="center" vertical="center"/>
    </xf>
    <xf numFmtId="0" fontId="89" fillId="0" borderId="1" xfId="0" applyFont="1" applyBorder="1" applyAlignment="1" applyProtection="1">
      <alignment horizontal="center"/>
      <protection locked="0"/>
    </xf>
    <xf numFmtId="3" fontId="89" fillId="0" borderId="1" xfId="0" applyNumberFormat="1" applyFont="1" applyBorder="1" applyAlignment="1" applyProtection="1">
      <alignment horizontal="center"/>
      <protection locked="0"/>
    </xf>
    <xf numFmtId="0" fontId="89" fillId="0" borderId="1" xfId="0" applyFont="1" applyFill="1" applyBorder="1" applyAlignment="1" applyProtection="1">
      <alignment horizontal="center"/>
      <protection locked="0"/>
    </xf>
    <xf numFmtId="0" fontId="89" fillId="0" borderId="1" xfId="0" applyFont="1" applyFill="1" applyBorder="1" applyAlignment="1">
      <alignment horizontal="center" vertical="center"/>
    </xf>
    <xf numFmtId="1" fontId="89" fillId="0" borderId="1" xfId="0" applyNumberFormat="1" applyFont="1" applyFill="1" applyBorder="1" applyAlignment="1">
      <alignment vertical="top"/>
    </xf>
    <xf numFmtId="1" fontId="89" fillId="0" borderId="1" xfId="0" applyNumberFormat="1" applyFont="1" applyFill="1" applyBorder="1" applyAlignment="1">
      <alignment horizontal="center" vertical="center"/>
    </xf>
    <xf numFmtId="3" fontId="89" fillId="0" borderId="1" xfId="0" applyNumberFormat="1" applyFont="1" applyFill="1" applyBorder="1" applyAlignment="1">
      <alignment vertical="top"/>
    </xf>
    <xf numFmtId="0" fontId="89" fillId="0" borderId="1" xfId="0" applyFont="1" applyBorder="1" applyAlignment="1">
      <alignment horizontal="center" vertical="center"/>
    </xf>
    <xf numFmtId="1" fontId="89" fillId="0" borderId="1" xfId="0" applyNumberFormat="1" applyFont="1" applyBorder="1" applyAlignment="1">
      <alignment horizontal="center" vertical="center"/>
    </xf>
    <xf numFmtId="3" fontId="89" fillId="0" borderId="1" xfId="0" applyNumberFormat="1" applyFont="1" applyFill="1" applyBorder="1" applyAlignment="1">
      <alignment horizontal="right" vertical="top"/>
    </xf>
    <xf numFmtId="0" fontId="89" fillId="4" borderId="1" xfId="0" applyFont="1" applyFill="1" applyBorder="1"/>
    <xf numFmtId="196" fontId="89" fillId="4" borderId="1" xfId="0" applyNumberFormat="1" applyFont="1" applyFill="1" applyBorder="1" applyAlignment="1">
      <alignment horizontal="center" vertical="center"/>
    </xf>
    <xf numFmtId="0" fontId="89" fillId="4" borderId="1" xfId="0" applyFont="1" applyFill="1" applyBorder="1" applyAlignment="1" applyProtection="1">
      <alignment horizontal="center"/>
      <protection locked="0"/>
    </xf>
    <xf numFmtId="3" fontId="89" fillId="4" borderId="1" xfId="0" applyNumberFormat="1" applyFont="1" applyFill="1" applyBorder="1" applyAlignment="1" applyProtection="1">
      <alignment horizontal="center"/>
      <protection locked="0"/>
    </xf>
    <xf numFmtId="0" fontId="89" fillId="0" borderId="1" xfId="0" applyFont="1" applyBorder="1" applyAlignment="1" applyProtection="1">
      <alignment horizontal="left"/>
      <protection locked="0"/>
    </xf>
    <xf numFmtId="2" fontId="89" fillId="0" borderId="1" xfId="0" applyNumberFormat="1" applyFont="1" applyBorder="1" applyAlignment="1">
      <alignment horizontal="center" vertical="center"/>
    </xf>
    <xf numFmtId="0" fontId="12" fillId="0" borderId="0" xfId="0" applyNumberFormat="1" applyFont="1" applyFill="1" applyBorder="1" applyAlignment="1">
      <alignment horizontal="center" vertical="top"/>
    </xf>
    <xf numFmtId="0" fontId="12" fillId="0" borderId="0" xfId="0" applyFont="1" applyBorder="1" applyAlignment="1">
      <alignment horizontal="left" vertical="center"/>
    </xf>
    <xf numFmtId="196" fontId="12" fillId="0" borderId="0" xfId="0" applyNumberFormat="1" applyFont="1" applyBorder="1" applyAlignment="1">
      <alignment horizontal="center" vertical="center"/>
    </xf>
    <xf numFmtId="0" fontId="12" fillId="0" borderId="0" xfId="0" applyFont="1" applyBorder="1" applyAlignment="1">
      <alignment horizontal="center"/>
    </xf>
    <xf numFmtId="0" fontId="12" fillId="0" borderId="0" xfId="0" applyFont="1" applyBorder="1" applyAlignment="1">
      <alignment horizontal="center" vertical="center"/>
    </xf>
    <xf numFmtId="1" fontId="12" fillId="0" borderId="0" xfId="0" applyNumberFormat="1" applyFont="1" applyFill="1" applyBorder="1" applyAlignment="1">
      <alignment vertical="top"/>
    </xf>
    <xf numFmtId="3" fontId="12" fillId="0" borderId="0" xfId="0" applyNumberFormat="1" applyFont="1" applyFill="1" applyBorder="1" applyAlignment="1">
      <alignment vertical="top"/>
    </xf>
    <xf numFmtId="0" fontId="12" fillId="0" borderId="1" xfId="0" applyFont="1" applyFill="1" applyBorder="1" applyAlignment="1">
      <alignment horizontal="left" vertical="top" wrapText="1"/>
    </xf>
    <xf numFmtId="0" fontId="38" fillId="0" borderId="1" xfId="0" applyFont="1" applyFill="1" applyBorder="1" applyAlignment="1">
      <alignment horizontal="left" vertical="top" wrapText="1"/>
    </xf>
    <xf numFmtId="15" fontId="38" fillId="0" borderId="1" xfId="0" applyNumberFormat="1" applyFont="1" applyFill="1" applyBorder="1" applyAlignment="1">
      <alignment horizontal="center" vertical="top" wrapText="1"/>
    </xf>
    <xf numFmtId="3" fontId="38" fillId="0" borderId="1" xfId="0" applyNumberFormat="1" applyFont="1" applyFill="1" applyBorder="1" applyAlignment="1">
      <alignment horizontal="center" vertical="top" wrapText="1"/>
    </xf>
    <xf numFmtId="0" fontId="38" fillId="0" borderId="1" xfId="0" applyFont="1" applyFill="1" applyBorder="1" applyAlignment="1">
      <alignment horizontal="center" vertical="top" wrapText="1"/>
    </xf>
    <xf numFmtId="49" fontId="11" fillId="2" borderId="74" xfId="0" applyNumberFormat="1" applyFont="1" applyFill="1" applyBorder="1" applyAlignment="1">
      <alignment horizontal="center" vertical="center" wrapText="1"/>
    </xf>
    <xf numFmtId="0" fontId="13" fillId="2" borderId="1" xfId="0" applyFont="1" applyFill="1" applyBorder="1" applyAlignment="1">
      <alignment horizontal="center" vertical="center"/>
    </xf>
    <xf numFmtId="0" fontId="0" fillId="0" borderId="1" xfId="0" applyBorder="1"/>
    <xf numFmtId="3" fontId="0" fillId="0" borderId="1" xfId="0" applyNumberFormat="1" applyBorder="1"/>
    <xf numFmtId="3" fontId="45" fillId="0" borderId="0" xfId="0" applyNumberFormat="1" applyFont="1" applyFill="1" applyBorder="1" applyAlignment="1">
      <alignment horizontal="right" vertical="center"/>
    </xf>
    <xf numFmtId="171" fontId="13" fillId="2" borderId="0" xfId="0" applyNumberFormat="1" applyFont="1" applyFill="1" applyAlignment="1">
      <alignment vertical="center"/>
    </xf>
    <xf numFmtId="171" fontId="11" fillId="0" borderId="1" xfId="0" applyNumberFormat="1" applyFont="1" applyFill="1" applyBorder="1" applyAlignment="1">
      <alignment horizontal="right"/>
    </xf>
    <xf numFmtId="0" fontId="45" fillId="4" borderId="75" xfId="0" applyFont="1" applyFill="1" applyBorder="1" applyAlignment="1">
      <alignment horizontal="left" vertical="center"/>
    </xf>
    <xf numFmtId="0" fontId="86" fillId="0" borderId="0" xfId="0" applyFont="1" applyFill="1" applyBorder="1" applyAlignment="1">
      <alignment horizontal="left" vertical="center"/>
    </xf>
    <xf numFmtId="0" fontId="86" fillId="0" borderId="0" xfId="0" applyFont="1" applyFill="1" applyBorder="1" applyAlignment="1">
      <alignment vertical="center"/>
    </xf>
    <xf numFmtId="0" fontId="58" fillId="0" borderId="0" xfId="0" applyFont="1" applyFill="1" applyAlignment="1">
      <alignment vertical="center"/>
    </xf>
    <xf numFmtId="0" fontId="86" fillId="7" borderId="1" xfId="0" applyNumberFormat="1" applyFont="1" applyFill="1" applyBorder="1" applyAlignment="1">
      <alignment vertical="center" wrapText="1"/>
    </xf>
    <xf numFmtId="0" fontId="86" fillId="7" borderId="1" xfId="0" applyNumberFormat="1" applyFont="1" applyFill="1" applyBorder="1" applyAlignment="1">
      <alignment horizontal="center" vertical="center" wrapText="1"/>
    </xf>
    <xf numFmtId="17" fontId="73" fillId="7" borderId="1" xfId="46" applyNumberFormat="1" applyFont="1" applyFill="1" applyBorder="1" applyAlignment="1">
      <alignment horizontal="center" vertical="center" wrapText="1"/>
    </xf>
    <xf numFmtId="183" fontId="91" fillId="4" borderId="1" xfId="0" applyNumberFormat="1" applyFont="1" applyFill="1" applyBorder="1" applyAlignment="1">
      <alignment horizontal="left" vertical="center"/>
    </xf>
    <xf numFmtId="3" fontId="91" fillId="4" borderId="1" xfId="5" applyNumberFormat="1" applyFont="1" applyFill="1" applyBorder="1" applyAlignment="1">
      <alignment vertical="center"/>
    </xf>
    <xf numFmtId="3" fontId="91" fillId="4" borderId="1" xfId="5" quotePrefix="1" applyNumberFormat="1" applyFont="1" applyFill="1" applyBorder="1" applyAlignment="1">
      <alignment horizontal="center" vertical="center"/>
    </xf>
    <xf numFmtId="3" fontId="91" fillId="4" borderId="1" xfId="5" applyNumberFormat="1" applyFont="1" applyFill="1" applyBorder="1" applyAlignment="1">
      <alignment horizontal="right" vertical="center"/>
    </xf>
    <xf numFmtId="4" fontId="91" fillId="4" borderId="1" xfId="5" applyNumberFormat="1" applyFont="1" applyFill="1" applyBorder="1" applyAlignment="1">
      <alignment horizontal="right" vertical="center"/>
    </xf>
    <xf numFmtId="2" fontId="58" fillId="4" borderId="1" xfId="0" applyNumberFormat="1" applyFont="1" applyFill="1" applyBorder="1" applyAlignment="1">
      <alignment vertical="center"/>
    </xf>
    <xf numFmtId="183" fontId="91" fillId="4" borderId="1" xfId="0" applyNumberFormat="1" applyFont="1" applyFill="1" applyBorder="1" applyAlignment="1">
      <alignment vertical="center"/>
    </xf>
    <xf numFmtId="43" fontId="91" fillId="4" borderId="1" xfId="0" applyNumberFormat="1" applyFont="1" applyFill="1" applyBorder="1" applyAlignment="1">
      <alignment horizontal="left" vertical="center"/>
    </xf>
    <xf numFmtId="3" fontId="92" fillId="7" borderId="1" xfId="5" applyNumberFormat="1" applyFont="1" applyFill="1" applyBorder="1" applyAlignment="1">
      <alignment vertical="center"/>
    </xf>
    <xf numFmtId="3" fontId="92" fillId="7" borderId="1" xfId="5" applyNumberFormat="1" applyFont="1" applyFill="1" applyBorder="1" applyAlignment="1">
      <alignment horizontal="right" vertical="center"/>
    </xf>
    <xf numFmtId="0" fontId="86" fillId="0" borderId="0" xfId="0" applyFont="1" applyFill="1" applyAlignment="1">
      <alignment vertical="center"/>
    </xf>
    <xf numFmtId="4" fontId="92" fillId="7" borderId="1" xfId="5" applyNumberFormat="1" applyFont="1" applyFill="1" applyBorder="1" applyAlignment="1">
      <alignment horizontal="right" vertical="center"/>
    </xf>
    <xf numFmtId="177" fontId="92" fillId="7" borderId="1" xfId="5" applyNumberFormat="1" applyFont="1" applyFill="1" applyBorder="1" applyAlignment="1">
      <alignment horizontal="right" vertical="center"/>
    </xf>
    <xf numFmtId="177" fontId="92" fillId="7" borderId="1" xfId="5" applyNumberFormat="1" applyFont="1" applyFill="1" applyBorder="1" applyAlignment="1">
      <alignment horizontal="center" vertical="center"/>
    </xf>
    <xf numFmtId="3" fontId="92" fillId="7" borderId="1" xfId="5" applyNumberFormat="1" applyFont="1" applyFill="1" applyBorder="1" applyAlignment="1">
      <alignment horizontal="center" vertical="center" wrapText="1"/>
    </xf>
    <xf numFmtId="3" fontId="92" fillId="7" borderId="1" xfId="5" applyNumberFormat="1" applyFont="1" applyFill="1" applyBorder="1" applyAlignment="1">
      <alignment horizontal="center" vertical="center"/>
    </xf>
    <xf numFmtId="3" fontId="92" fillId="4" borderId="1" xfId="5" applyNumberFormat="1" applyFont="1" applyFill="1" applyBorder="1" applyAlignment="1">
      <alignment horizontal="center" vertical="center"/>
    </xf>
    <xf numFmtId="43" fontId="58" fillId="4" borderId="1" xfId="5" applyNumberFormat="1" applyFont="1" applyFill="1" applyBorder="1" applyAlignment="1">
      <alignment horizontal="right" vertical="center"/>
    </xf>
    <xf numFmtId="43" fontId="91" fillId="4" borderId="1" xfId="0" applyNumberFormat="1" applyFont="1" applyFill="1" applyBorder="1" applyAlignment="1">
      <alignment vertical="center"/>
    </xf>
    <xf numFmtId="4" fontId="92" fillId="7" borderId="1" xfId="5" applyNumberFormat="1" applyFont="1" applyFill="1" applyBorder="1" applyAlignment="1">
      <alignment horizontal="center" vertical="center"/>
    </xf>
    <xf numFmtId="0" fontId="58" fillId="0" borderId="0" xfId="0" applyFont="1" applyFill="1" applyBorder="1" applyAlignment="1">
      <alignment vertical="center"/>
    </xf>
    <xf numFmtId="49" fontId="26" fillId="2" borderId="0" xfId="0" applyNumberFormat="1" applyFont="1" applyFill="1" applyAlignment="1">
      <alignment horizontal="left"/>
    </xf>
    <xf numFmtId="49" fontId="15" fillId="2" borderId="0" xfId="0" applyNumberFormat="1" applyFont="1" applyFill="1" applyAlignment="1">
      <alignment horizontal="left"/>
    </xf>
    <xf numFmtId="49" fontId="11" fillId="2" borderId="0" xfId="0" applyNumberFormat="1" applyFont="1" applyFill="1" applyAlignment="1">
      <alignment horizontal="left"/>
    </xf>
    <xf numFmtId="0" fontId="11" fillId="2" borderId="1" xfId="0" applyFont="1" applyFill="1" applyBorder="1" applyAlignment="1">
      <alignment horizontal="center" vertical="center" wrapText="1"/>
    </xf>
    <xf numFmtId="0" fontId="21" fillId="0" borderId="1" xfId="0" applyNumberFormat="1" applyFont="1" applyFill="1" applyBorder="1" applyAlignment="1">
      <alignment horizontal="center" vertical="center"/>
    </xf>
    <xf numFmtId="0" fontId="21" fillId="0" borderId="8" xfId="0" applyFont="1" applyFill="1" applyBorder="1" applyAlignment="1">
      <alignment horizontal="center" vertical="center" wrapText="1"/>
    </xf>
    <xf numFmtId="0" fontId="21" fillId="0" borderId="9" xfId="0" applyFont="1" applyFill="1" applyBorder="1" applyAlignment="1">
      <alignment horizontal="center" vertical="center" wrapText="1"/>
    </xf>
    <xf numFmtId="0" fontId="21" fillId="0" borderId="20" xfId="0" applyFont="1" applyFill="1" applyBorder="1" applyAlignment="1">
      <alignment horizontal="center" vertical="center" wrapText="1"/>
    </xf>
    <xf numFmtId="0" fontId="21" fillId="0" borderId="4" xfId="0" applyFont="1" applyFill="1" applyBorder="1" applyAlignment="1">
      <alignment horizontal="center" vertical="center" wrapText="1"/>
    </xf>
    <xf numFmtId="0" fontId="21" fillId="0" borderId="13" xfId="0" applyFont="1" applyFill="1" applyBorder="1" applyAlignment="1">
      <alignment horizontal="center" vertical="center" wrapText="1"/>
    </xf>
    <xf numFmtId="49" fontId="11" fillId="2" borderId="1" xfId="0" applyNumberFormat="1" applyFont="1" applyFill="1" applyBorder="1" applyAlignment="1">
      <alignment horizontal="center" vertical="center" wrapText="1"/>
    </xf>
    <xf numFmtId="0" fontId="12" fillId="0" borderId="1" xfId="0" applyNumberFormat="1" applyFont="1" applyFill="1" applyBorder="1" applyAlignment="1">
      <alignment horizontal="center" vertical="center" wrapText="1"/>
    </xf>
    <xf numFmtId="0" fontId="11" fillId="2" borderId="4" xfId="0" applyFont="1" applyFill="1" applyBorder="1" applyAlignment="1">
      <alignment vertical="center" wrapText="1"/>
    </xf>
    <xf numFmtId="0" fontId="21" fillId="0" borderId="13" xfId="0" applyNumberFormat="1" applyFont="1" applyFill="1" applyBorder="1" applyAlignment="1">
      <alignment vertical="center" wrapText="1"/>
    </xf>
    <xf numFmtId="49" fontId="11" fillId="2" borderId="4" xfId="0" applyNumberFormat="1" applyFont="1" applyFill="1" applyBorder="1" applyAlignment="1">
      <alignment horizontal="center" vertical="center" wrapText="1"/>
    </xf>
    <xf numFmtId="0" fontId="31" fillId="0" borderId="13" xfId="0" applyNumberFormat="1" applyFont="1" applyFill="1" applyBorder="1" applyAlignment="1">
      <alignment horizontal="center" vertical="center" wrapText="1"/>
    </xf>
    <xf numFmtId="49" fontId="11" fillId="2" borderId="0" xfId="0" applyNumberFormat="1" applyFont="1" applyFill="1" applyAlignment="1">
      <alignment horizontal="left" vertical="top" wrapText="1"/>
    </xf>
    <xf numFmtId="49" fontId="11" fillId="2" borderId="7" xfId="0" applyNumberFormat="1" applyFont="1" applyFill="1" applyBorder="1" applyAlignment="1">
      <alignment horizontal="center" vertical="top" wrapText="1"/>
    </xf>
    <xf numFmtId="49" fontId="11" fillId="2" borderId="3" xfId="0" applyNumberFormat="1" applyFont="1" applyFill="1" applyBorder="1" applyAlignment="1">
      <alignment horizontal="center" vertical="top" wrapText="1"/>
    </xf>
    <xf numFmtId="49" fontId="11" fillId="2" borderId="6" xfId="0" applyNumberFormat="1" applyFont="1" applyFill="1" applyBorder="1" applyAlignment="1">
      <alignment horizontal="center" vertical="top" wrapText="1"/>
    </xf>
    <xf numFmtId="49" fontId="11" fillId="2" borderId="17" xfId="0" applyNumberFormat="1" applyFont="1" applyFill="1" applyBorder="1" applyAlignment="1">
      <alignment horizontal="center" vertical="top" wrapText="1"/>
    </xf>
    <xf numFmtId="0" fontId="11" fillId="2" borderId="7" xfId="0" applyFont="1" applyFill="1" applyBorder="1" applyAlignment="1">
      <alignment horizontal="center" vertical="top" wrapText="1"/>
    </xf>
    <xf numFmtId="0" fontId="11" fillId="2" borderId="3" xfId="0" applyFont="1" applyFill="1" applyBorder="1" applyAlignment="1">
      <alignment horizontal="center" vertical="top" wrapText="1"/>
    </xf>
    <xf numFmtId="49" fontId="11" fillId="2" borderId="0" xfId="0" applyNumberFormat="1" applyFont="1" applyFill="1" applyAlignment="1">
      <alignment horizontal="left" vertical="center"/>
    </xf>
    <xf numFmtId="49" fontId="11" fillId="2" borderId="7" xfId="0" applyNumberFormat="1" applyFont="1" applyFill="1" applyBorder="1" applyAlignment="1">
      <alignment horizontal="center" vertical="center"/>
    </xf>
    <xf numFmtId="49" fontId="11" fillId="2" borderId="3" xfId="0" applyNumberFormat="1" applyFont="1" applyFill="1" applyBorder="1" applyAlignment="1">
      <alignment horizontal="center" vertical="center"/>
    </xf>
    <xf numFmtId="49" fontId="11" fillId="2" borderId="2" xfId="0" applyNumberFormat="1" applyFont="1" applyFill="1" applyBorder="1" applyAlignment="1">
      <alignment horizontal="center" vertical="center"/>
    </xf>
    <xf numFmtId="49" fontId="11" fillId="2" borderId="6" xfId="0" applyNumberFormat="1" applyFont="1" applyFill="1" applyBorder="1" applyAlignment="1">
      <alignment horizontal="center" wrapText="1"/>
    </xf>
    <xf numFmtId="49" fontId="11" fillId="2" borderId="25" xfId="0" applyNumberFormat="1" applyFont="1" applyFill="1" applyBorder="1" applyAlignment="1">
      <alignment horizontal="center" wrapText="1"/>
    </xf>
    <xf numFmtId="49" fontId="11" fillId="2" borderId="17" xfId="0" applyNumberFormat="1" applyFont="1" applyFill="1" applyBorder="1" applyAlignment="1">
      <alignment horizontal="center" wrapText="1"/>
    </xf>
    <xf numFmtId="49" fontId="11" fillId="2" borderId="6" xfId="0" applyNumberFormat="1" applyFont="1" applyFill="1" applyBorder="1" applyAlignment="1">
      <alignment horizontal="center"/>
    </xf>
    <xf numFmtId="49" fontId="11" fillId="2" borderId="17" xfId="0" applyNumberFormat="1" applyFont="1" applyFill="1" applyBorder="1" applyAlignment="1">
      <alignment horizontal="center"/>
    </xf>
    <xf numFmtId="0" fontId="11" fillId="2" borderId="6" xfId="0" applyFont="1" applyFill="1" applyBorder="1" applyAlignment="1">
      <alignment horizontal="center" vertical="center" wrapText="1"/>
    </xf>
    <xf numFmtId="0" fontId="11" fillId="2" borderId="17" xfId="0" applyFont="1" applyFill="1" applyBorder="1" applyAlignment="1">
      <alignment horizontal="center" vertical="center" wrapText="1"/>
    </xf>
    <xf numFmtId="49" fontId="11" fillId="2" borderId="7" xfId="0" applyNumberFormat="1" applyFont="1" applyFill="1" applyBorder="1" applyAlignment="1">
      <alignment horizontal="center" vertical="center" wrapText="1"/>
    </xf>
    <xf numFmtId="49" fontId="11" fillId="2" borderId="2" xfId="0" applyNumberFormat="1" applyFont="1" applyFill="1" applyBorder="1" applyAlignment="1">
      <alignment horizontal="center" vertical="center" wrapText="1"/>
    </xf>
    <xf numFmtId="0" fontId="36" fillId="0" borderId="1" xfId="0" applyFont="1" applyBorder="1" applyAlignment="1">
      <alignment horizontal="center" vertical="top"/>
    </xf>
    <xf numFmtId="0" fontId="36" fillId="0" borderId="1" xfId="0" applyFont="1" applyFill="1" applyBorder="1" applyAlignment="1">
      <alignment horizontal="center" vertical="top" wrapText="1"/>
    </xf>
    <xf numFmtId="186" fontId="36" fillId="8" borderId="8" xfId="1" applyNumberFormat="1" applyFont="1" applyFill="1" applyBorder="1" applyAlignment="1">
      <alignment horizontal="center" vertical="top"/>
    </xf>
    <xf numFmtId="0" fontId="0" fillId="8" borderId="9" xfId="0" applyNumberFormat="1" applyFont="1" applyFill="1" applyBorder="1" applyAlignment="1">
      <alignment horizontal="center" vertical="top"/>
    </xf>
    <xf numFmtId="0" fontId="0" fillId="8" borderId="20" xfId="0" applyNumberFormat="1" applyFont="1" applyFill="1" applyBorder="1" applyAlignment="1">
      <alignment horizontal="center" vertical="top"/>
    </xf>
    <xf numFmtId="0" fontId="12" fillId="8" borderId="9" xfId="0" applyNumberFormat="1" applyFont="1" applyFill="1" applyBorder="1" applyAlignment="1">
      <alignment horizontal="center" vertical="top"/>
    </xf>
    <xf numFmtId="0" fontId="12" fillId="8" borderId="20" xfId="0" applyNumberFormat="1" applyFont="1" applyFill="1" applyBorder="1" applyAlignment="1">
      <alignment horizontal="center" vertical="top"/>
    </xf>
    <xf numFmtId="0" fontId="36" fillId="8" borderId="8" xfId="0" applyFont="1" applyFill="1" applyBorder="1" applyAlignment="1">
      <alignment horizontal="center" vertical="top"/>
    </xf>
    <xf numFmtId="49" fontId="11" fillId="2" borderId="15" xfId="0" applyNumberFormat="1" applyFont="1" applyFill="1" applyBorder="1" applyAlignment="1">
      <alignment horizontal="center" vertical="top"/>
    </xf>
    <xf numFmtId="49" fontId="11" fillId="2" borderId="18" xfId="0" applyNumberFormat="1" applyFont="1" applyFill="1" applyBorder="1" applyAlignment="1">
      <alignment horizontal="center" vertical="top"/>
    </xf>
    <xf numFmtId="49" fontId="11" fillId="2" borderId="26" xfId="0" applyNumberFormat="1" applyFont="1" applyFill="1" applyBorder="1" applyAlignment="1">
      <alignment horizontal="center" vertical="top"/>
    </xf>
    <xf numFmtId="49" fontId="11" fillId="2" borderId="27" xfId="0" applyNumberFormat="1" applyFont="1" applyFill="1" applyBorder="1" applyAlignment="1">
      <alignment horizontal="center" vertical="top"/>
    </xf>
    <xf numFmtId="49" fontId="11" fillId="2" borderId="6" xfId="0" applyNumberFormat="1" applyFont="1" applyFill="1" applyBorder="1" applyAlignment="1">
      <alignment horizontal="center" vertical="top"/>
    </xf>
    <xf numFmtId="49" fontId="11" fillId="2" borderId="25" xfId="0" applyNumberFormat="1" applyFont="1" applyFill="1" applyBorder="1" applyAlignment="1">
      <alignment horizontal="center" vertical="top"/>
    </xf>
    <xf numFmtId="49" fontId="11" fillId="2" borderId="17" xfId="0" applyNumberFormat="1" applyFont="1" applyFill="1" applyBorder="1" applyAlignment="1">
      <alignment horizontal="center" vertical="top"/>
    </xf>
    <xf numFmtId="49" fontId="11" fillId="0" borderId="72" xfId="0" applyNumberFormat="1" applyFont="1" applyFill="1" applyBorder="1" applyAlignment="1">
      <alignment horizontal="left" vertical="top" wrapText="1"/>
    </xf>
    <xf numFmtId="0" fontId="0" fillId="0" borderId="72" xfId="0" applyNumberFormat="1" applyFont="1" applyFill="1" applyBorder="1" applyAlignment="1">
      <alignment horizontal="left" vertical="top" wrapText="1"/>
    </xf>
    <xf numFmtId="0" fontId="13" fillId="0" borderId="0" xfId="0" applyFont="1" applyFill="1" applyAlignment="1">
      <alignment horizontal="left" vertical="top" wrapText="1"/>
    </xf>
    <xf numFmtId="49" fontId="11" fillId="2" borderId="30" xfId="0" applyNumberFormat="1" applyFont="1" applyFill="1" applyBorder="1" applyAlignment="1">
      <alignment horizontal="center" vertical="top"/>
    </xf>
    <xf numFmtId="49" fontId="11" fillId="2" borderId="31" xfId="0" applyNumberFormat="1" applyFont="1" applyFill="1" applyBorder="1" applyAlignment="1">
      <alignment horizontal="center" vertical="top"/>
    </xf>
    <xf numFmtId="49" fontId="11" fillId="0" borderId="0" xfId="0" applyNumberFormat="1" applyFont="1" applyFill="1" applyAlignment="1">
      <alignment horizontal="left" vertical="top" wrapText="1"/>
    </xf>
    <xf numFmtId="0" fontId="13" fillId="0" borderId="21" xfId="0" applyFont="1" applyFill="1" applyBorder="1" applyAlignment="1">
      <alignment horizontal="left" vertical="top" wrapText="1"/>
    </xf>
    <xf numFmtId="49" fontId="11" fillId="2" borderId="28" xfId="0" applyNumberFormat="1" applyFont="1" applyFill="1" applyBorder="1" applyAlignment="1">
      <alignment horizontal="center" vertical="top"/>
    </xf>
    <xf numFmtId="49" fontId="11" fillId="2" borderId="15" xfId="0" applyNumberFormat="1" applyFont="1" applyFill="1" applyBorder="1" applyAlignment="1">
      <alignment horizontal="center" vertical="top" wrapText="1"/>
    </xf>
    <xf numFmtId="49" fontId="11" fillId="2" borderId="18" xfId="0" applyNumberFormat="1" applyFont="1" applyFill="1" applyBorder="1" applyAlignment="1">
      <alignment horizontal="center" vertical="top" wrapText="1"/>
    </xf>
    <xf numFmtId="49" fontId="11" fillId="2" borderId="28" xfId="0" applyNumberFormat="1" applyFont="1" applyFill="1" applyBorder="1" applyAlignment="1">
      <alignment horizontal="center" vertical="top" wrapText="1"/>
    </xf>
    <xf numFmtId="49" fontId="11" fillId="2" borderId="29" xfId="0" applyNumberFormat="1" applyFont="1" applyFill="1" applyBorder="1" applyAlignment="1">
      <alignment horizontal="center" vertical="top" wrapText="1"/>
    </xf>
    <xf numFmtId="49" fontId="11" fillId="2" borderId="26" xfId="0" applyNumberFormat="1" applyFont="1" applyFill="1" applyBorder="1" applyAlignment="1">
      <alignment horizontal="center" vertical="top" wrapText="1"/>
    </xf>
    <xf numFmtId="49" fontId="11" fillId="2" borderId="27" xfId="0" applyNumberFormat="1" applyFont="1" applyFill="1" applyBorder="1" applyAlignment="1">
      <alignment horizontal="center" vertical="top" wrapText="1"/>
    </xf>
    <xf numFmtId="0" fontId="21" fillId="0" borderId="1" xfId="0" applyNumberFormat="1" applyFont="1" applyFill="1" applyBorder="1" applyAlignment="1">
      <alignment horizontal="center" vertical="top"/>
    </xf>
    <xf numFmtId="0" fontId="68" fillId="0" borderId="1" xfId="0" applyNumberFormat="1" applyFont="1" applyFill="1" applyBorder="1" applyAlignment="1">
      <alignment horizontal="center" vertical="top"/>
    </xf>
    <xf numFmtId="49" fontId="11" fillId="0" borderId="12" xfId="0" applyNumberFormat="1" applyFont="1" applyFill="1" applyBorder="1" applyAlignment="1">
      <alignment horizontal="center" vertical="top"/>
    </xf>
    <xf numFmtId="49" fontId="11" fillId="0" borderId="13" xfId="0" applyNumberFormat="1" applyFont="1" applyFill="1" applyBorder="1" applyAlignment="1">
      <alignment horizontal="center" vertical="top"/>
    </xf>
    <xf numFmtId="49" fontId="11" fillId="0" borderId="1" xfId="0" applyNumberFormat="1" applyFont="1" applyFill="1" applyBorder="1" applyAlignment="1">
      <alignment horizontal="center" vertical="top"/>
    </xf>
    <xf numFmtId="49" fontId="11" fillId="0" borderId="8" xfId="0" applyNumberFormat="1" applyFont="1" applyFill="1" applyBorder="1" applyAlignment="1">
      <alignment horizontal="center" vertical="top"/>
    </xf>
    <xf numFmtId="49" fontId="11" fillId="0" borderId="20" xfId="0" applyNumberFormat="1" applyFont="1" applyFill="1" applyBorder="1" applyAlignment="1">
      <alignment horizontal="center" vertical="top"/>
    </xf>
    <xf numFmtId="49" fontId="11" fillId="0" borderId="0" xfId="0" applyNumberFormat="1" applyFont="1" applyFill="1" applyBorder="1" applyAlignment="1">
      <alignment horizontal="left" vertical="top" wrapText="1"/>
    </xf>
    <xf numFmtId="49" fontId="11" fillId="0" borderId="0" xfId="0" applyNumberFormat="1" applyFont="1" applyFill="1" applyAlignment="1">
      <alignment horizontal="left" vertical="top"/>
    </xf>
    <xf numFmtId="49" fontId="13" fillId="0" borderId="0" xfId="0" applyNumberFormat="1" applyFont="1" applyFill="1" applyBorder="1" applyAlignment="1">
      <alignment horizontal="left" vertical="top" wrapText="1"/>
    </xf>
    <xf numFmtId="49" fontId="6" fillId="0" borderId="0" xfId="0" applyNumberFormat="1" applyFont="1" applyFill="1" applyAlignment="1">
      <alignment horizontal="left"/>
    </xf>
    <xf numFmtId="182" fontId="6" fillId="0" borderId="1" xfId="0" applyNumberFormat="1" applyFont="1" applyFill="1" applyBorder="1" applyAlignment="1">
      <alignment horizontal="center" vertical="top" wrapText="1"/>
    </xf>
    <xf numFmtId="49" fontId="7" fillId="0" borderId="21" xfId="0" applyNumberFormat="1" applyFont="1" applyFill="1" applyBorder="1" applyAlignment="1">
      <alignment horizontal="left" wrapText="1"/>
    </xf>
    <xf numFmtId="49" fontId="6" fillId="0" borderId="1" xfId="0" applyNumberFormat="1" applyFont="1" applyFill="1" applyBorder="1" applyAlignment="1">
      <alignment horizontal="center" vertical="top" wrapText="1"/>
    </xf>
    <xf numFmtId="49" fontId="11" fillId="2" borderId="6" xfId="0" applyNumberFormat="1" applyFont="1" applyFill="1" applyBorder="1" applyAlignment="1">
      <alignment horizontal="center" vertical="center"/>
    </xf>
    <xf numFmtId="49" fontId="11" fillId="2" borderId="17" xfId="0" applyNumberFormat="1" applyFont="1" applyFill="1" applyBorder="1" applyAlignment="1">
      <alignment horizontal="center" vertical="center"/>
    </xf>
    <xf numFmtId="49" fontId="11" fillId="2" borderId="0" xfId="0" applyNumberFormat="1" applyFont="1" applyFill="1" applyAlignment="1">
      <alignment horizontal="left" vertical="top"/>
    </xf>
    <xf numFmtId="49" fontId="11" fillId="2" borderId="15" xfId="0" applyNumberFormat="1" applyFont="1" applyFill="1" applyBorder="1" applyAlignment="1">
      <alignment horizontal="center" vertical="center"/>
    </xf>
    <xf numFmtId="49" fontId="11" fillId="2" borderId="18" xfId="0" applyNumberFormat="1" applyFont="1" applyFill="1" applyBorder="1" applyAlignment="1">
      <alignment horizontal="center" vertical="center"/>
    </xf>
    <xf numFmtId="49" fontId="11" fillId="2" borderId="32" xfId="0" applyNumberFormat="1" applyFont="1" applyFill="1" applyBorder="1" applyAlignment="1">
      <alignment horizontal="center" vertical="center"/>
    </xf>
    <xf numFmtId="49" fontId="11" fillId="2" borderId="33" xfId="0" applyNumberFormat="1" applyFont="1" applyFill="1" applyBorder="1" applyAlignment="1">
      <alignment horizontal="center" vertical="center"/>
    </xf>
    <xf numFmtId="49" fontId="11" fillId="2" borderId="25" xfId="0" applyNumberFormat="1" applyFont="1" applyFill="1" applyBorder="1" applyAlignment="1">
      <alignment horizontal="center" vertical="center"/>
    </xf>
    <xf numFmtId="49" fontId="13" fillId="0" borderId="0" xfId="0" applyNumberFormat="1" applyFont="1" applyFill="1" applyBorder="1" applyAlignment="1">
      <alignment horizontal="left" vertical="center" wrapText="1"/>
    </xf>
    <xf numFmtId="49" fontId="11" fillId="0" borderId="0" xfId="0" applyNumberFormat="1" applyFont="1" applyFill="1" applyBorder="1" applyAlignment="1">
      <alignment horizontal="left"/>
    </xf>
    <xf numFmtId="49" fontId="11" fillId="2" borderId="6" xfId="0" applyNumberFormat="1" applyFont="1" applyFill="1" applyBorder="1" applyAlignment="1">
      <alignment horizontal="center" vertical="center" wrapText="1"/>
    </xf>
    <xf numFmtId="49" fontId="11" fillId="2" borderId="17" xfId="0" applyNumberFormat="1" applyFont="1" applyFill="1" applyBorder="1" applyAlignment="1">
      <alignment horizontal="center" vertical="center" wrapText="1"/>
    </xf>
    <xf numFmtId="0" fontId="15" fillId="2" borderId="0" xfId="0" applyFont="1" applyFill="1" applyAlignment="1">
      <alignment horizontal="left" wrapText="1"/>
    </xf>
    <xf numFmtId="49" fontId="15" fillId="2" borderId="0" xfId="0" applyNumberFormat="1" applyFont="1" applyFill="1" applyAlignment="1">
      <alignment horizontal="left" wrapText="1"/>
    </xf>
    <xf numFmtId="49" fontId="11" fillId="2" borderId="0" xfId="0" applyNumberFormat="1" applyFont="1" applyFill="1" applyBorder="1" applyAlignment="1">
      <alignment horizontal="left"/>
    </xf>
    <xf numFmtId="0" fontId="0" fillId="0" borderId="0" xfId="0" applyNumberFormat="1" applyFont="1" applyFill="1" applyBorder="1" applyAlignment="1"/>
    <xf numFmtId="49" fontId="11" fillId="2" borderId="7" xfId="0" applyNumberFormat="1" applyFont="1" applyFill="1" applyBorder="1" applyAlignment="1">
      <alignment horizontal="center"/>
    </xf>
    <xf numFmtId="49" fontId="11" fillId="2" borderId="2" xfId="0" applyNumberFormat="1" applyFont="1" applyFill="1" applyBorder="1" applyAlignment="1">
      <alignment horizontal="center"/>
    </xf>
    <xf numFmtId="49" fontId="11" fillId="2" borderId="25" xfId="0" applyNumberFormat="1" applyFont="1" applyFill="1" applyBorder="1" applyAlignment="1">
      <alignment horizontal="center"/>
    </xf>
    <xf numFmtId="49" fontId="11" fillId="2" borderId="8" xfId="0" applyNumberFormat="1" applyFont="1" applyFill="1" applyBorder="1" applyAlignment="1">
      <alignment horizontal="center"/>
    </xf>
    <xf numFmtId="0" fontId="12" fillId="0" borderId="20" xfId="0" applyNumberFormat="1" applyFont="1" applyFill="1" applyBorder="1" applyAlignment="1">
      <alignment horizontal="center"/>
    </xf>
    <xf numFmtId="49" fontId="11" fillId="2" borderId="7" xfId="0" applyNumberFormat="1" applyFont="1" applyFill="1" applyBorder="1" applyAlignment="1">
      <alignment horizontal="right"/>
    </xf>
    <xf numFmtId="49" fontId="11" fillId="2" borderId="2" xfId="0" applyNumberFormat="1" applyFont="1" applyFill="1" applyBorder="1" applyAlignment="1">
      <alignment horizontal="right"/>
    </xf>
    <xf numFmtId="49" fontId="11" fillId="2" borderId="25" xfId="0" applyNumberFormat="1" applyFont="1" applyFill="1" applyBorder="1" applyAlignment="1">
      <alignment horizontal="center" vertical="center" wrapText="1"/>
    </xf>
    <xf numFmtId="49" fontId="11" fillId="0" borderId="7" xfId="0" applyNumberFormat="1" applyFont="1" applyFill="1" applyBorder="1" applyAlignment="1">
      <alignment horizontal="center" vertical="center" wrapText="1"/>
    </xf>
    <xf numFmtId="49" fontId="11" fillId="0" borderId="2" xfId="0" applyNumberFormat="1" applyFont="1" applyFill="1" applyBorder="1" applyAlignment="1">
      <alignment horizontal="center" vertical="center" wrapText="1"/>
    </xf>
    <xf numFmtId="49" fontId="11" fillId="2" borderId="0" xfId="0" applyNumberFormat="1" applyFont="1" applyFill="1" applyAlignment="1">
      <alignment horizontal="left" wrapText="1"/>
    </xf>
    <xf numFmtId="49" fontId="11" fillId="2" borderId="34" xfId="0" applyNumberFormat="1" applyFont="1" applyFill="1" applyBorder="1" applyAlignment="1">
      <alignment horizontal="left" vertical="top" wrapText="1"/>
    </xf>
    <xf numFmtId="0" fontId="0" fillId="0" borderId="34" xfId="0" applyNumberFormat="1" applyFont="1" applyFill="1" applyBorder="1" applyAlignment="1"/>
    <xf numFmtId="49" fontId="11" fillId="2" borderId="35" xfId="0" applyNumberFormat="1" applyFont="1" applyFill="1" applyBorder="1" applyAlignment="1">
      <alignment horizontal="left" wrapText="1"/>
    </xf>
    <xf numFmtId="49" fontId="11" fillId="2" borderId="36" xfId="0" applyNumberFormat="1" applyFont="1" applyFill="1" applyBorder="1" applyAlignment="1">
      <alignment horizontal="left" wrapText="1"/>
    </xf>
    <xf numFmtId="49" fontId="11" fillId="2" borderId="37" xfId="0" applyNumberFormat="1" applyFont="1" applyFill="1" applyBorder="1" applyAlignment="1">
      <alignment horizontal="left" wrapText="1"/>
    </xf>
    <xf numFmtId="49" fontId="13" fillId="2" borderId="35" xfId="0" applyNumberFormat="1" applyFont="1" applyFill="1" applyBorder="1" applyAlignment="1">
      <alignment horizontal="left" wrapText="1"/>
    </xf>
    <xf numFmtId="49" fontId="13" fillId="2" borderId="36" xfId="0" applyNumberFormat="1" applyFont="1" applyFill="1" applyBorder="1" applyAlignment="1">
      <alignment horizontal="left" wrapText="1"/>
    </xf>
    <xf numFmtId="49" fontId="13" fillId="2" borderId="37" xfId="0" applyNumberFormat="1" applyFont="1" applyFill="1" applyBorder="1" applyAlignment="1">
      <alignment horizontal="left" wrapText="1"/>
    </xf>
    <xf numFmtId="49" fontId="11" fillId="2" borderId="67" xfId="0" applyNumberFormat="1" applyFont="1" applyFill="1" applyBorder="1" applyAlignment="1">
      <alignment horizontal="left" vertical="top" wrapText="1"/>
    </xf>
    <xf numFmtId="0" fontId="68" fillId="0" borderId="68" xfId="0" applyNumberFormat="1" applyFont="1" applyFill="1" applyBorder="1" applyAlignment="1">
      <alignment horizontal="left" vertical="top" wrapText="1"/>
    </xf>
    <xf numFmtId="0" fontId="68" fillId="0" borderId="69" xfId="0" applyNumberFormat="1" applyFont="1" applyFill="1" applyBorder="1" applyAlignment="1">
      <alignment horizontal="left" vertical="top" wrapText="1"/>
    </xf>
    <xf numFmtId="49" fontId="11" fillId="2" borderId="7" xfId="0" applyNumberFormat="1" applyFont="1" applyFill="1" applyBorder="1" applyAlignment="1">
      <alignment horizontal="center" vertical="top"/>
    </xf>
    <xf numFmtId="49" fontId="11" fillId="2" borderId="2" xfId="0" applyNumberFormat="1" applyFont="1" applyFill="1" applyBorder="1" applyAlignment="1">
      <alignment horizontal="center" vertical="top"/>
    </xf>
    <xf numFmtId="49" fontId="11" fillId="2" borderId="38" xfId="0" applyNumberFormat="1" applyFont="1" applyFill="1" applyBorder="1" applyAlignment="1">
      <alignment horizontal="left"/>
    </xf>
    <xf numFmtId="49" fontId="11" fillId="2" borderId="39" xfId="0" applyNumberFormat="1" applyFont="1" applyFill="1" applyBorder="1" applyAlignment="1">
      <alignment horizontal="left"/>
    </xf>
    <xf numFmtId="49" fontId="11" fillId="2" borderId="40" xfId="0" applyNumberFormat="1" applyFont="1" applyFill="1" applyBorder="1" applyAlignment="1">
      <alignment horizontal="left"/>
    </xf>
    <xf numFmtId="49" fontId="11" fillId="2" borderId="35" xfId="0" applyNumberFormat="1" applyFont="1" applyFill="1" applyBorder="1" applyAlignment="1">
      <alignment horizontal="left"/>
    </xf>
    <xf numFmtId="49" fontId="11" fillId="2" borderId="36" xfId="0" applyNumberFormat="1" applyFont="1" applyFill="1" applyBorder="1" applyAlignment="1">
      <alignment horizontal="left"/>
    </xf>
    <xf numFmtId="49" fontId="11" fillId="2" borderId="37" xfId="0" applyNumberFormat="1" applyFont="1" applyFill="1" applyBorder="1" applyAlignment="1">
      <alignment horizontal="left"/>
    </xf>
    <xf numFmtId="49" fontId="11" fillId="2" borderId="38" xfId="0" applyNumberFormat="1" applyFont="1" applyFill="1" applyBorder="1" applyAlignment="1">
      <alignment horizontal="left" vertical="top" wrapText="1"/>
    </xf>
    <xf numFmtId="49" fontId="11" fillId="2" borderId="39" xfId="0" applyNumberFormat="1" applyFont="1" applyFill="1" applyBorder="1" applyAlignment="1">
      <alignment horizontal="left" vertical="top" wrapText="1"/>
    </xf>
    <xf numFmtId="49" fontId="11" fillId="2" borderId="40" xfId="0" applyNumberFormat="1" applyFont="1" applyFill="1" applyBorder="1" applyAlignment="1">
      <alignment horizontal="left" vertical="top" wrapText="1"/>
    </xf>
    <xf numFmtId="49" fontId="21" fillId="0" borderId="0" xfId="0" applyNumberFormat="1" applyFont="1" applyFill="1" applyAlignment="1">
      <alignment horizontal="left" vertical="top"/>
    </xf>
    <xf numFmtId="49" fontId="13" fillId="2" borderId="0" xfId="0" applyNumberFormat="1" applyFont="1" applyFill="1" applyBorder="1" applyAlignment="1">
      <alignment horizontal="left" vertical="top" wrapText="1"/>
    </xf>
    <xf numFmtId="49" fontId="15" fillId="2" borderId="0" xfId="0" applyNumberFormat="1" applyFont="1" applyFill="1" applyAlignment="1">
      <alignment horizontal="left" vertical="top" wrapText="1"/>
    </xf>
    <xf numFmtId="49" fontId="15" fillId="2" borderId="0" xfId="0" applyNumberFormat="1" applyFont="1" applyFill="1" applyAlignment="1">
      <alignment horizontal="left" vertical="top"/>
    </xf>
    <xf numFmtId="49" fontId="17" fillId="2" borderId="0" xfId="0" applyNumberFormat="1" applyFont="1" applyFill="1" applyAlignment="1">
      <alignment horizontal="left" vertical="top" wrapText="1"/>
    </xf>
    <xf numFmtId="49" fontId="13" fillId="2" borderId="0" xfId="0" applyNumberFormat="1" applyFont="1" applyFill="1" applyAlignment="1">
      <alignment horizontal="left" vertical="center"/>
    </xf>
    <xf numFmtId="49" fontId="11" fillId="2" borderId="34" xfId="0" applyNumberFormat="1" applyFont="1" applyFill="1" applyBorder="1" applyAlignment="1">
      <alignment horizontal="left"/>
    </xf>
    <xf numFmtId="49" fontId="13" fillId="2" borderId="0" xfId="0" applyNumberFormat="1" applyFont="1" applyFill="1" applyAlignment="1">
      <alignment horizontal="left"/>
    </xf>
    <xf numFmtId="49" fontId="11" fillId="2" borderId="34" xfId="0" applyNumberFormat="1" applyFont="1" applyFill="1" applyBorder="1" applyAlignment="1">
      <alignment horizontal="left" vertical="top"/>
    </xf>
    <xf numFmtId="49" fontId="11" fillId="2" borderId="32" xfId="0" applyNumberFormat="1" applyFont="1" applyFill="1" applyBorder="1" applyAlignment="1">
      <alignment horizontal="center"/>
    </xf>
    <xf numFmtId="49" fontId="11" fillId="2" borderId="34" xfId="0" applyNumberFormat="1" applyFont="1" applyFill="1" applyBorder="1" applyAlignment="1">
      <alignment horizontal="center"/>
    </xf>
    <xf numFmtId="49" fontId="11" fillId="2" borderId="33" xfId="0" applyNumberFormat="1" applyFont="1" applyFill="1" applyBorder="1" applyAlignment="1">
      <alignment horizontal="center"/>
    </xf>
    <xf numFmtId="49" fontId="13" fillId="2" borderId="0" xfId="0" applyNumberFormat="1" applyFont="1" applyFill="1" applyAlignment="1">
      <alignment horizontal="left" wrapText="1"/>
    </xf>
    <xf numFmtId="49" fontId="11" fillId="2" borderId="0" xfId="0" applyNumberFormat="1" applyFont="1" applyFill="1" applyAlignment="1">
      <alignment horizontal="left" vertical="center" wrapText="1"/>
    </xf>
    <xf numFmtId="49" fontId="11" fillId="2" borderId="3" xfId="0" applyNumberFormat="1" applyFont="1" applyFill="1" applyBorder="1" applyAlignment="1">
      <alignment horizontal="center" vertical="center" wrapText="1"/>
    </xf>
    <xf numFmtId="49" fontId="11" fillId="2" borderId="16" xfId="0" applyNumberFormat="1" applyFont="1" applyFill="1" applyBorder="1" applyAlignment="1">
      <alignment horizontal="center" vertical="center"/>
    </xf>
    <xf numFmtId="49" fontId="11" fillId="2" borderId="34" xfId="0" applyNumberFormat="1" applyFont="1" applyFill="1" applyBorder="1" applyAlignment="1">
      <alignment horizontal="center" vertical="center"/>
    </xf>
    <xf numFmtId="49" fontId="11" fillId="2" borderId="15" xfId="0" applyNumberFormat="1" applyFont="1" applyFill="1" applyBorder="1" applyAlignment="1">
      <alignment horizontal="center" vertical="center" wrapText="1"/>
    </xf>
    <xf numFmtId="49" fontId="11" fillId="2" borderId="18" xfId="0" applyNumberFormat="1" applyFont="1" applyFill="1" applyBorder="1" applyAlignment="1">
      <alignment horizontal="center" vertical="center" wrapText="1"/>
    </xf>
    <xf numFmtId="49" fontId="11" fillId="2" borderId="32" xfId="0" applyNumberFormat="1" applyFont="1" applyFill="1" applyBorder="1" applyAlignment="1">
      <alignment horizontal="center" vertical="center" wrapText="1"/>
    </xf>
    <xf numFmtId="49" fontId="11" fillId="2" borderId="33" xfId="0" applyNumberFormat="1" applyFont="1" applyFill="1" applyBorder="1" applyAlignment="1">
      <alignment horizontal="center" vertical="center" wrapText="1"/>
    </xf>
    <xf numFmtId="0" fontId="11" fillId="2" borderId="7" xfId="0" applyFont="1" applyFill="1" applyBorder="1" applyAlignment="1">
      <alignment horizontal="center" vertical="center" wrapText="1"/>
    </xf>
    <xf numFmtId="0" fontId="11" fillId="2" borderId="2" xfId="0" applyFont="1" applyFill="1" applyBorder="1" applyAlignment="1">
      <alignment horizontal="center" vertical="center" wrapText="1"/>
    </xf>
    <xf numFmtId="0" fontId="11" fillId="2" borderId="25" xfId="0" applyFont="1" applyFill="1" applyBorder="1" applyAlignment="1">
      <alignment horizontal="center" vertical="center" wrapText="1"/>
    </xf>
    <xf numFmtId="0" fontId="0" fillId="0" borderId="17" xfId="0" applyNumberFormat="1" applyFont="1" applyFill="1" applyBorder="1" applyAlignment="1">
      <alignment horizontal="center" vertical="center" wrapText="1"/>
    </xf>
    <xf numFmtId="0" fontId="12" fillId="0" borderId="25" xfId="0" applyNumberFormat="1" applyFont="1" applyFill="1" applyBorder="1" applyAlignment="1">
      <alignment horizontal="center"/>
    </xf>
    <xf numFmtId="49" fontId="11" fillId="2" borderId="3" xfId="0" applyNumberFormat="1" applyFont="1" applyFill="1" applyBorder="1" applyAlignment="1">
      <alignment horizontal="center" vertical="top"/>
    </xf>
    <xf numFmtId="49" fontId="11" fillId="2" borderId="2" xfId="0" applyNumberFormat="1" applyFont="1" applyFill="1" applyBorder="1" applyAlignment="1">
      <alignment horizontal="center" vertical="top" wrapText="1"/>
    </xf>
    <xf numFmtId="49" fontId="11" fillId="2" borderId="32" xfId="0" applyNumberFormat="1" applyFont="1" applyFill="1" applyBorder="1" applyAlignment="1">
      <alignment horizontal="center" vertical="top"/>
    </xf>
    <xf numFmtId="49" fontId="11" fillId="2" borderId="33" xfId="0" applyNumberFormat="1" applyFont="1" applyFill="1" applyBorder="1" applyAlignment="1">
      <alignment horizontal="center" vertical="top"/>
    </xf>
    <xf numFmtId="49" fontId="11" fillId="2" borderId="32" xfId="0" applyNumberFormat="1" applyFont="1" applyFill="1" applyBorder="1" applyAlignment="1">
      <alignment horizontal="center" vertical="top" wrapText="1"/>
    </xf>
    <xf numFmtId="49" fontId="11" fillId="2" borderId="33" xfId="0" applyNumberFormat="1" applyFont="1" applyFill="1" applyBorder="1" applyAlignment="1">
      <alignment horizontal="center" vertical="top" wrapText="1"/>
    </xf>
    <xf numFmtId="49" fontId="11" fillId="2" borderId="7" xfId="0" applyNumberFormat="1" applyFont="1" applyFill="1" applyBorder="1" applyAlignment="1">
      <alignment horizontal="center" wrapText="1"/>
    </xf>
    <xf numFmtId="0" fontId="0" fillId="0" borderId="2" xfId="0" applyNumberFormat="1" applyFont="1" applyFill="1" applyBorder="1" applyAlignment="1">
      <alignment horizontal="center" wrapText="1"/>
    </xf>
    <xf numFmtId="49" fontId="11" fillId="2" borderId="0" xfId="0" applyNumberFormat="1" applyFont="1" applyFill="1" applyAlignment="1">
      <alignment horizontal="center" vertical="center" wrapText="1"/>
    </xf>
    <xf numFmtId="0" fontId="11" fillId="2" borderId="16" xfId="0" applyFont="1" applyFill="1" applyBorder="1" applyAlignment="1">
      <alignment horizontal="center" vertical="center" wrapText="1"/>
    </xf>
    <xf numFmtId="0" fontId="11" fillId="2" borderId="18" xfId="0" applyFont="1" applyFill="1" applyBorder="1" applyAlignment="1">
      <alignment horizontal="center" vertical="center" wrapText="1"/>
    </xf>
    <xf numFmtId="0" fontId="11" fillId="2" borderId="6" xfId="0" applyFont="1" applyFill="1" applyBorder="1" applyAlignment="1">
      <alignment horizontal="center" wrapText="1"/>
    </xf>
    <xf numFmtId="0" fontId="11" fillId="2" borderId="25" xfId="0" applyFont="1" applyFill="1" applyBorder="1" applyAlignment="1">
      <alignment horizontal="center" wrapText="1"/>
    </xf>
    <xf numFmtId="0" fontId="11" fillId="2" borderId="17" xfId="0" applyFont="1" applyFill="1" applyBorder="1" applyAlignment="1">
      <alignment horizontal="center" wrapText="1"/>
    </xf>
    <xf numFmtId="0" fontId="0" fillId="0" borderId="25" xfId="0" applyNumberFormat="1" applyFont="1" applyFill="1" applyBorder="1" applyAlignment="1">
      <alignment horizontal="center"/>
    </xf>
    <xf numFmtId="0" fontId="0" fillId="0" borderId="17" xfId="0" applyNumberFormat="1" applyFont="1" applyFill="1" applyBorder="1" applyAlignment="1">
      <alignment horizontal="center"/>
    </xf>
    <xf numFmtId="49" fontId="11" fillId="2" borderId="15" xfId="0" applyNumberFormat="1" applyFont="1" applyFill="1" applyBorder="1" applyAlignment="1">
      <alignment horizontal="center"/>
    </xf>
    <xf numFmtId="0" fontId="0" fillId="0" borderId="16" xfId="0" applyNumberFormat="1" applyFont="1" applyFill="1" applyBorder="1" applyAlignment="1">
      <alignment horizontal="center"/>
    </xf>
    <xf numFmtId="0" fontId="0" fillId="0" borderId="18" xfId="0" applyNumberFormat="1" applyFont="1" applyFill="1" applyBorder="1" applyAlignment="1">
      <alignment horizontal="center"/>
    </xf>
    <xf numFmtId="49" fontId="11" fillId="0" borderId="0" xfId="0" applyNumberFormat="1" applyFont="1" applyFill="1" applyAlignment="1">
      <alignment horizontal="left"/>
    </xf>
    <xf numFmtId="49" fontId="11" fillId="0" borderId="7" xfId="0" applyNumberFormat="1" applyFont="1" applyFill="1" applyBorder="1" applyAlignment="1">
      <alignment horizontal="center"/>
    </xf>
    <xf numFmtId="49" fontId="11" fillId="0" borderId="32" xfId="0" applyNumberFormat="1" applyFont="1" applyFill="1" applyBorder="1" applyAlignment="1">
      <alignment horizontal="center"/>
    </xf>
    <xf numFmtId="49" fontId="11" fillId="0" borderId="15" xfId="0" applyNumberFormat="1" applyFont="1" applyFill="1" applyBorder="1" applyAlignment="1">
      <alignment horizontal="center"/>
    </xf>
    <xf numFmtId="49" fontId="11" fillId="0" borderId="6" xfId="0" applyNumberFormat="1" applyFont="1" applyFill="1" applyBorder="1" applyAlignment="1">
      <alignment horizontal="center"/>
    </xf>
    <xf numFmtId="49" fontId="13" fillId="0" borderId="21" xfId="0" applyNumberFormat="1" applyFont="1" applyFill="1" applyBorder="1" applyAlignment="1">
      <alignment horizontal="left" wrapText="1"/>
    </xf>
    <xf numFmtId="0" fontId="13" fillId="2" borderId="0" xfId="0" applyFont="1" applyFill="1" applyAlignment="1">
      <alignment horizontal="left" wrapText="1"/>
    </xf>
    <xf numFmtId="0" fontId="21" fillId="0" borderId="11" xfId="0" applyFont="1" applyFill="1" applyBorder="1" applyAlignment="1">
      <alignment horizontal="center" vertical="center" wrapText="1"/>
    </xf>
    <xf numFmtId="0" fontId="21" fillId="0" borderId="1" xfId="0" applyFont="1" applyFill="1" applyBorder="1" applyAlignment="1">
      <alignment horizontal="center" vertical="center" wrapText="1"/>
    </xf>
    <xf numFmtId="0" fontId="31" fillId="0" borderId="1" xfId="0" applyNumberFormat="1" applyFont="1" applyFill="1" applyBorder="1" applyAlignment="1"/>
    <xf numFmtId="0" fontId="21" fillId="0" borderId="1" xfId="0" applyNumberFormat="1" applyFont="1" applyFill="1" applyBorder="1" applyAlignment="1">
      <alignment horizontal="center"/>
    </xf>
    <xf numFmtId="182" fontId="21" fillId="0" borderId="8" xfId="15" applyNumberFormat="1" applyFont="1" applyFill="1" applyBorder="1" applyAlignment="1">
      <alignment horizontal="center" vertical="top"/>
    </xf>
    <xf numFmtId="0" fontId="12" fillId="0" borderId="9" xfId="0" applyNumberFormat="1" applyFont="1" applyFill="1" applyBorder="1" applyAlignment="1">
      <alignment vertical="top"/>
    </xf>
    <xf numFmtId="0" fontId="12" fillId="0" borderId="20" xfId="0" applyNumberFormat="1" applyFont="1" applyFill="1" applyBorder="1" applyAlignment="1">
      <alignment vertical="top"/>
    </xf>
    <xf numFmtId="0" fontId="12" fillId="0" borderId="0" xfId="15" applyFont="1" applyFill="1" applyAlignment="1">
      <alignment horizontal="left" vertical="top" wrapText="1"/>
    </xf>
    <xf numFmtId="0" fontId="21" fillId="0" borderId="1" xfId="29" applyFont="1" applyFill="1" applyBorder="1" applyAlignment="1">
      <alignment horizontal="center" vertical="top"/>
    </xf>
    <xf numFmtId="0" fontId="21" fillId="0" borderId="1" xfId="29" applyFont="1" applyFill="1" applyBorder="1" applyAlignment="1">
      <alignment horizontal="center" vertical="top" wrapText="1"/>
    </xf>
    <xf numFmtId="0" fontId="21" fillId="0" borderId="1" xfId="15" applyFont="1" applyFill="1" applyBorder="1" applyAlignment="1">
      <alignment horizontal="center" vertical="top" wrapText="1"/>
    </xf>
    <xf numFmtId="0" fontId="35" fillId="0" borderId="0" xfId="0" applyFont="1" applyFill="1" applyAlignment="1">
      <alignment horizontal="left" vertical="top" wrapText="1"/>
    </xf>
    <xf numFmtId="0" fontId="35" fillId="0" borderId="0" xfId="0" applyFont="1" applyFill="1" applyAlignment="1">
      <alignment horizontal="center" vertical="top" wrapText="1"/>
    </xf>
    <xf numFmtId="49" fontId="6" fillId="0" borderId="50" xfId="0" applyNumberFormat="1" applyFont="1" applyFill="1" applyBorder="1" applyAlignment="1">
      <alignment horizontal="center" vertical="center"/>
    </xf>
    <xf numFmtId="49" fontId="6" fillId="0" borderId="52" xfId="0" applyNumberFormat="1" applyFont="1" applyFill="1" applyBorder="1" applyAlignment="1">
      <alignment horizontal="center" vertical="center"/>
    </xf>
    <xf numFmtId="49" fontId="6" fillId="0" borderId="51" xfId="0" applyNumberFormat="1" applyFont="1" applyFill="1" applyBorder="1" applyAlignment="1">
      <alignment horizontal="center" vertical="center"/>
    </xf>
    <xf numFmtId="49" fontId="6" fillId="0" borderId="60" xfId="0" applyNumberFormat="1" applyFont="1" applyFill="1" applyBorder="1" applyAlignment="1">
      <alignment horizontal="center" vertical="center"/>
    </xf>
    <xf numFmtId="49" fontId="6" fillId="0" borderId="11" xfId="0" applyNumberFormat="1" applyFont="1" applyFill="1" applyBorder="1" applyAlignment="1">
      <alignment horizontal="center"/>
    </xf>
    <xf numFmtId="49" fontId="6" fillId="0" borderId="0" xfId="0" applyNumberFormat="1" applyFont="1" applyFill="1" applyBorder="1" applyAlignment="1">
      <alignment horizontal="center"/>
    </xf>
    <xf numFmtId="49" fontId="6" fillId="0" borderId="29" xfId="0" applyNumberFormat="1" applyFont="1" applyFill="1" applyBorder="1" applyAlignment="1">
      <alignment horizontal="center"/>
    </xf>
    <xf numFmtId="0" fontId="13" fillId="2" borderId="16" xfId="0" applyFont="1" applyFill="1" applyBorder="1" applyAlignment="1">
      <alignment horizontal="left" wrapText="1"/>
    </xf>
    <xf numFmtId="0" fontId="13" fillId="2" borderId="0" xfId="0" applyFont="1" applyFill="1" applyBorder="1" applyAlignment="1">
      <alignment horizontal="left" wrapText="1"/>
    </xf>
    <xf numFmtId="49" fontId="11" fillId="2" borderId="1" xfId="0" applyNumberFormat="1" applyFont="1" applyFill="1" applyBorder="1" applyAlignment="1">
      <alignment horizontal="center" vertical="center"/>
    </xf>
    <xf numFmtId="0" fontId="8" fillId="0" borderId="0" xfId="0" applyNumberFormat="1" applyFont="1" applyFill="1" applyBorder="1" applyAlignment="1"/>
    <xf numFmtId="0" fontId="11" fillId="2" borderId="0" xfId="0" applyFont="1" applyFill="1" applyBorder="1" applyAlignment="1">
      <alignment horizontal="left" wrapText="1"/>
    </xf>
    <xf numFmtId="0" fontId="0" fillId="0" borderId="0" xfId="0" applyNumberFormat="1" applyFont="1" applyFill="1" applyBorder="1" applyAlignment="1">
      <alignment horizontal="left"/>
    </xf>
    <xf numFmtId="49" fontId="11" fillId="2" borderId="6" xfId="0" applyNumberFormat="1" applyFont="1" applyFill="1" applyBorder="1" applyAlignment="1">
      <alignment horizontal="left" vertical="center"/>
    </xf>
    <xf numFmtId="49" fontId="11" fillId="2" borderId="25" xfId="0" applyNumberFormat="1" applyFont="1" applyFill="1" applyBorder="1" applyAlignment="1">
      <alignment horizontal="left" vertical="center"/>
    </xf>
    <xf numFmtId="49" fontId="11" fillId="2" borderId="17" xfId="0" applyNumberFormat="1" applyFont="1" applyFill="1" applyBorder="1" applyAlignment="1">
      <alignment horizontal="left" vertical="center"/>
    </xf>
    <xf numFmtId="0" fontId="44" fillId="4" borderId="43" xfId="37" applyNumberFormat="1" applyFont="1" applyFill="1" applyBorder="1" applyAlignment="1">
      <alignment horizontal="left" vertical="center" wrapText="1"/>
    </xf>
    <xf numFmtId="0" fontId="44" fillId="4" borderId="44" xfId="37" applyNumberFormat="1" applyFont="1" applyFill="1" applyBorder="1" applyAlignment="1">
      <alignment horizontal="left" vertical="center" wrapText="1"/>
    </xf>
    <xf numFmtId="0" fontId="44" fillId="4" borderId="45" xfId="37" applyNumberFormat="1" applyFont="1" applyFill="1" applyBorder="1" applyAlignment="1">
      <alignment horizontal="center" vertical="center"/>
    </xf>
    <xf numFmtId="0" fontId="44" fillId="4" borderId="43" xfId="37" applyNumberFormat="1" applyFont="1" applyFill="1" applyBorder="1" applyAlignment="1">
      <alignment horizontal="center" vertical="center"/>
    </xf>
    <xf numFmtId="0" fontId="44" fillId="4" borderId="41" xfId="37" applyNumberFormat="1" applyFont="1" applyFill="1" applyBorder="1" applyAlignment="1">
      <alignment horizontal="center" vertical="center"/>
    </xf>
    <xf numFmtId="0" fontId="44" fillId="4" borderId="1" xfId="37" applyNumberFormat="1" applyFont="1" applyFill="1" applyBorder="1" applyAlignment="1">
      <alignment horizontal="center" vertical="center"/>
    </xf>
    <xf numFmtId="0" fontId="46" fillId="4" borderId="46" xfId="37" applyNumberFormat="1" applyFont="1" applyFill="1" applyBorder="1" applyAlignment="1">
      <alignment horizontal="center" vertical="center"/>
    </xf>
    <xf numFmtId="0" fontId="46" fillId="4" borderId="47" xfId="37" applyNumberFormat="1" applyFont="1" applyFill="1" applyBorder="1" applyAlignment="1">
      <alignment horizontal="center" vertical="center"/>
    </xf>
    <xf numFmtId="0" fontId="46" fillId="4" borderId="48" xfId="37" applyNumberFormat="1" applyFont="1" applyFill="1" applyBorder="1" applyAlignment="1">
      <alignment horizontal="center" vertical="center"/>
    </xf>
    <xf numFmtId="0" fontId="46" fillId="4" borderId="41" xfId="37" applyNumberFormat="1" applyFont="1" applyFill="1" applyBorder="1" applyAlignment="1">
      <alignment horizontal="center" vertical="center"/>
    </xf>
    <xf numFmtId="0" fontId="46" fillId="4" borderId="42" xfId="37" applyNumberFormat="1" applyFont="1" applyFill="1" applyBorder="1" applyAlignment="1">
      <alignment horizontal="center" vertical="center"/>
    </xf>
    <xf numFmtId="0" fontId="44" fillId="9" borderId="1" xfId="37" applyNumberFormat="1" applyFont="1" applyFill="1" applyBorder="1" applyAlignment="1">
      <alignment horizontal="center" vertical="top" wrapText="1"/>
    </xf>
    <xf numFmtId="0" fontId="44" fillId="9" borderId="8" xfId="37" applyNumberFormat="1" applyFont="1" applyFill="1" applyBorder="1" applyAlignment="1">
      <alignment horizontal="center" vertical="top"/>
    </xf>
    <xf numFmtId="0" fontId="44" fillId="9" borderId="9" xfId="37" applyNumberFormat="1" applyFont="1" applyFill="1" applyBorder="1" applyAlignment="1">
      <alignment horizontal="center" vertical="top"/>
    </xf>
    <xf numFmtId="0" fontId="44" fillId="9" borderId="20" xfId="37" applyNumberFormat="1" applyFont="1" applyFill="1" applyBorder="1" applyAlignment="1">
      <alignment horizontal="center" vertical="top"/>
    </xf>
    <xf numFmtId="0" fontId="44" fillId="9" borderId="1" xfId="37" applyNumberFormat="1" applyFont="1" applyFill="1" applyBorder="1" applyAlignment="1">
      <alignment horizontal="center" vertical="top"/>
    </xf>
    <xf numFmtId="0" fontId="46" fillId="4" borderId="19" xfId="37" applyNumberFormat="1" applyFont="1" applyFill="1" applyBorder="1" applyAlignment="1">
      <alignment horizontal="left" vertical="top"/>
    </xf>
    <xf numFmtId="0" fontId="20" fillId="7" borderId="8" xfId="42" applyFont="1" applyFill="1" applyBorder="1" applyAlignment="1">
      <alignment horizontal="center" vertical="center"/>
    </xf>
    <xf numFmtId="0" fontId="20" fillId="7" borderId="20" xfId="42" applyFont="1" applyFill="1" applyBorder="1" applyAlignment="1">
      <alignment horizontal="center" vertical="center"/>
    </xf>
    <xf numFmtId="0" fontId="44" fillId="7" borderId="8" xfId="37" applyNumberFormat="1" applyFont="1" applyFill="1" applyBorder="1" applyAlignment="1">
      <alignment horizontal="center" vertical="center" wrapText="1"/>
    </xf>
    <xf numFmtId="0" fontId="44" fillId="7" borderId="20" xfId="37" applyNumberFormat="1" applyFont="1" applyFill="1" applyBorder="1" applyAlignment="1">
      <alignment horizontal="center" vertical="center" wrapText="1"/>
    </xf>
    <xf numFmtId="0" fontId="20" fillId="7" borderId="70" xfId="42" applyFont="1" applyFill="1" applyBorder="1" applyAlignment="1">
      <alignment horizontal="center" vertical="center" wrapText="1"/>
    </xf>
    <xf numFmtId="0" fontId="20" fillId="7" borderId="12" xfId="42" applyFont="1" applyFill="1" applyBorder="1" applyAlignment="1">
      <alignment horizontal="center" vertical="center" wrapText="1"/>
    </xf>
    <xf numFmtId="0" fontId="20" fillId="7" borderId="13" xfId="42" applyFont="1" applyFill="1" applyBorder="1" applyAlignment="1">
      <alignment horizontal="center" vertical="center" wrapText="1"/>
    </xf>
    <xf numFmtId="187" fontId="20" fillId="7" borderId="8" xfId="37" applyFont="1" applyFill="1" applyBorder="1" applyAlignment="1">
      <alignment horizontal="center" vertical="center" wrapText="1"/>
    </xf>
    <xf numFmtId="187" fontId="20" fillId="7" borderId="9" xfId="37" applyFont="1" applyFill="1" applyBorder="1" applyAlignment="1">
      <alignment horizontal="center" vertical="center" wrapText="1"/>
    </xf>
    <xf numFmtId="187" fontId="20" fillId="7" borderId="20" xfId="37" applyFont="1" applyFill="1" applyBorder="1" applyAlignment="1">
      <alignment horizontal="center" vertical="center" wrapText="1"/>
    </xf>
    <xf numFmtId="0" fontId="44" fillId="7" borderId="70" xfId="37" applyNumberFormat="1" applyFont="1" applyFill="1" applyBorder="1" applyAlignment="1">
      <alignment horizontal="center" vertical="center" wrapText="1"/>
    </xf>
    <xf numFmtId="0" fontId="44" fillId="7" borderId="13" xfId="37" applyNumberFormat="1" applyFont="1" applyFill="1" applyBorder="1" applyAlignment="1">
      <alignment horizontal="center" vertical="center" wrapText="1"/>
    </xf>
    <xf numFmtId="187" fontId="20" fillId="7" borderId="1" xfId="37" applyFont="1" applyFill="1" applyBorder="1" applyAlignment="1">
      <alignment horizontal="center" vertical="center" wrapText="1"/>
    </xf>
    <xf numFmtId="0" fontId="39" fillId="7" borderId="1" xfId="37" applyNumberFormat="1" applyFont="1" applyFill="1" applyBorder="1" applyAlignment="1">
      <alignment horizontal="center" vertical="center"/>
    </xf>
    <xf numFmtId="0" fontId="44" fillId="7" borderId="1" xfId="37" applyNumberFormat="1" applyFont="1" applyFill="1" applyBorder="1" applyAlignment="1">
      <alignment horizontal="center" vertical="center" wrapText="1"/>
    </xf>
    <xf numFmtId="0" fontId="46" fillId="4" borderId="0" xfId="37" applyNumberFormat="1" applyFont="1" applyFill="1" applyBorder="1" applyAlignment="1">
      <alignment horizontal="left" vertical="center"/>
    </xf>
    <xf numFmtId="0" fontId="47" fillId="4" borderId="0" xfId="37" applyNumberFormat="1" applyFont="1" applyFill="1" applyBorder="1" applyAlignment="1">
      <alignment horizontal="left" vertical="center"/>
    </xf>
    <xf numFmtId="0" fontId="73" fillId="7" borderId="8" xfId="42" applyFont="1" applyFill="1" applyBorder="1" applyAlignment="1">
      <alignment horizontal="center" vertical="center" wrapText="1"/>
    </xf>
    <xf numFmtId="0" fontId="73" fillId="7" borderId="20" xfId="42" applyFont="1" applyFill="1" applyBorder="1" applyAlignment="1">
      <alignment horizontal="center" vertical="center" wrapText="1"/>
    </xf>
    <xf numFmtId="0" fontId="20" fillId="7" borderId="8" xfId="42" applyFont="1" applyFill="1" applyBorder="1" applyAlignment="1">
      <alignment horizontal="center" vertical="center" wrapText="1"/>
    </xf>
    <xf numFmtId="0" fontId="20" fillId="7" borderId="20" xfId="42" applyFont="1" applyFill="1" applyBorder="1" applyAlignment="1">
      <alignment horizontal="center" vertical="center" wrapText="1"/>
    </xf>
    <xf numFmtId="0" fontId="46" fillId="0" borderId="19" xfId="37" applyNumberFormat="1" applyFont="1" applyFill="1" applyBorder="1" applyAlignment="1">
      <alignment horizontal="left" vertical="center"/>
    </xf>
    <xf numFmtId="0" fontId="40" fillId="0" borderId="9" xfId="37" applyNumberFormat="1" applyFont="1" applyFill="1" applyBorder="1" applyAlignment="1">
      <alignment horizontal="center"/>
    </xf>
    <xf numFmtId="0" fontId="40" fillId="0" borderId="20" xfId="37" applyNumberFormat="1" applyFont="1" applyFill="1" applyBorder="1" applyAlignment="1">
      <alignment horizontal="center"/>
    </xf>
    <xf numFmtId="0" fontId="44" fillId="0" borderId="8" xfId="37" applyNumberFormat="1" applyFont="1" applyFill="1" applyBorder="1" applyAlignment="1">
      <alignment horizontal="center"/>
    </xf>
    <xf numFmtId="0" fontId="44" fillId="0" borderId="9" xfId="37" applyNumberFormat="1" applyFont="1" applyFill="1" applyBorder="1" applyAlignment="1">
      <alignment horizontal="center"/>
    </xf>
    <xf numFmtId="0" fontId="44" fillId="0" borderId="20" xfId="37" applyNumberFormat="1" applyFont="1" applyFill="1" applyBorder="1" applyAlignment="1">
      <alignment horizontal="center"/>
    </xf>
    <xf numFmtId="0" fontId="46" fillId="0" borderId="14" xfId="37" applyNumberFormat="1" applyFont="1" applyFill="1" applyBorder="1" applyAlignment="1">
      <alignment horizontal="left" vertical="center"/>
    </xf>
    <xf numFmtId="0" fontId="46" fillId="0" borderId="1" xfId="37" applyNumberFormat="1" applyFont="1" applyFill="1" applyBorder="1" applyAlignment="1">
      <alignment horizontal="center" vertical="center"/>
    </xf>
    <xf numFmtId="187" fontId="42" fillId="0" borderId="0" xfId="37" applyFont="1" applyFill="1" applyAlignment="1">
      <alignment horizontal="left"/>
    </xf>
    <xf numFmtId="0" fontId="40" fillId="0" borderId="1" xfId="37" applyNumberFormat="1" applyFont="1" applyBorder="1" applyAlignment="1">
      <alignment horizontal="center"/>
    </xf>
    <xf numFmtId="0" fontId="20" fillId="7" borderId="1" xfId="42" applyFont="1" applyFill="1" applyBorder="1" applyAlignment="1">
      <alignment horizontal="center" vertical="center" wrapText="1"/>
    </xf>
    <xf numFmtId="0" fontId="20" fillId="7" borderId="1" xfId="42" applyFont="1" applyFill="1" applyBorder="1" applyAlignment="1">
      <alignment horizontal="center" vertical="center"/>
    </xf>
    <xf numFmtId="0" fontId="44" fillId="7" borderId="71" xfId="37" applyNumberFormat="1" applyFont="1" applyFill="1" applyBorder="1" applyAlignment="1">
      <alignment horizontal="center" vertical="center" wrapText="1"/>
    </xf>
    <xf numFmtId="0" fontId="44" fillId="7" borderId="14" xfId="37" applyNumberFormat="1" applyFont="1" applyFill="1" applyBorder="1" applyAlignment="1">
      <alignment horizontal="center" vertical="center" wrapText="1"/>
    </xf>
    <xf numFmtId="0" fontId="46" fillId="4" borderId="1" xfId="37" applyNumberFormat="1" applyFont="1" applyFill="1" applyBorder="1" applyAlignment="1">
      <alignment horizontal="left" vertical="center"/>
    </xf>
    <xf numFmtId="0" fontId="39" fillId="4" borderId="9" xfId="37" applyNumberFormat="1" applyFont="1" applyFill="1" applyBorder="1" applyAlignment="1">
      <alignment horizontal="center" vertical="center"/>
    </xf>
    <xf numFmtId="0" fontId="44" fillId="7" borderId="9" xfId="37" applyNumberFormat="1" applyFont="1" applyFill="1" applyBorder="1" applyAlignment="1">
      <alignment horizontal="center" vertical="center" wrapText="1"/>
    </xf>
    <xf numFmtId="0" fontId="40" fillId="7" borderId="70" xfId="37" applyNumberFormat="1" applyFont="1" applyFill="1" applyBorder="1" applyAlignment="1">
      <alignment horizontal="center" vertical="center" wrapText="1"/>
    </xf>
    <xf numFmtId="0" fontId="40" fillId="7" borderId="13" xfId="37" applyNumberFormat="1" applyFont="1" applyFill="1" applyBorder="1" applyAlignment="1">
      <alignment horizontal="center" vertical="center" wrapText="1"/>
    </xf>
    <xf numFmtId="0" fontId="66" fillId="0" borderId="8" xfId="37" applyNumberFormat="1" applyFont="1" applyBorder="1" applyAlignment="1">
      <alignment horizontal="center"/>
    </xf>
    <xf numFmtId="0" fontId="66" fillId="0" borderId="9" xfId="37" applyNumberFormat="1" applyFont="1" applyBorder="1" applyAlignment="1">
      <alignment horizontal="center"/>
    </xf>
    <xf numFmtId="0" fontId="66" fillId="0" borderId="20" xfId="37" applyNumberFormat="1" applyFont="1" applyBorder="1" applyAlignment="1">
      <alignment horizontal="center"/>
    </xf>
    <xf numFmtId="0" fontId="27" fillId="7" borderId="70" xfId="42" applyFont="1" applyFill="1" applyBorder="1" applyAlignment="1">
      <alignment horizontal="center" vertical="center" wrapText="1"/>
    </xf>
    <xf numFmtId="0" fontId="27" fillId="7" borderId="13" xfId="42" applyFont="1" applyFill="1" applyBorder="1" applyAlignment="1">
      <alignment horizontal="center" vertical="center" wrapText="1"/>
    </xf>
    <xf numFmtId="0" fontId="27" fillId="7" borderId="12" xfId="42" applyFont="1" applyFill="1" applyBorder="1" applyAlignment="1">
      <alignment horizontal="center" vertical="center" wrapText="1"/>
    </xf>
    <xf numFmtId="187" fontId="27" fillId="7" borderId="8" xfId="37" applyFont="1" applyFill="1" applyBorder="1" applyAlignment="1">
      <alignment horizontal="center" vertical="center" wrapText="1"/>
    </xf>
    <xf numFmtId="187" fontId="27" fillId="7" borderId="9" xfId="37" applyFont="1" applyFill="1" applyBorder="1" applyAlignment="1">
      <alignment horizontal="center" vertical="center" wrapText="1"/>
    </xf>
    <xf numFmtId="187" fontId="27" fillId="7" borderId="20" xfId="37" applyFont="1" applyFill="1" applyBorder="1" applyAlignment="1">
      <alignment horizontal="center" vertical="center" wrapText="1"/>
    </xf>
    <xf numFmtId="0" fontId="27" fillId="7" borderId="8" xfId="42" applyFont="1" applyFill="1" applyBorder="1" applyAlignment="1">
      <alignment horizontal="center" vertical="center"/>
    </xf>
    <xf numFmtId="0" fontId="27" fillId="7" borderId="20" xfId="42" applyFont="1" applyFill="1" applyBorder="1" applyAlignment="1">
      <alignment horizontal="center" vertical="center"/>
    </xf>
    <xf numFmtId="0" fontId="60" fillId="4" borderId="1" xfId="37" applyNumberFormat="1" applyFont="1" applyFill="1" applyBorder="1" applyAlignment="1">
      <alignment horizontal="center" vertical="center"/>
    </xf>
    <xf numFmtId="0" fontId="40" fillId="7" borderId="1" xfId="37" applyNumberFormat="1" applyFont="1" applyFill="1" applyBorder="1" applyAlignment="1">
      <alignment horizontal="center" vertical="center" wrapText="1"/>
    </xf>
    <xf numFmtId="0" fontId="36" fillId="7" borderId="1" xfId="37" applyNumberFormat="1" applyFont="1" applyFill="1" applyBorder="1" applyAlignment="1">
      <alignment horizontal="center" vertical="center" wrapText="1"/>
    </xf>
    <xf numFmtId="187" fontId="40" fillId="0" borderId="14" xfId="37" applyFont="1" applyFill="1" applyBorder="1" applyAlignment="1">
      <alignment horizontal="center" vertical="top"/>
    </xf>
    <xf numFmtId="187" fontId="40" fillId="0" borderId="19" xfId="37" applyFont="1" applyFill="1" applyBorder="1" applyAlignment="1">
      <alignment horizontal="center" vertical="top"/>
    </xf>
    <xf numFmtId="187" fontId="2" fillId="0" borderId="0" xfId="37" applyFill="1" applyAlignment="1">
      <alignment horizontal="left" vertical="top" wrapText="1"/>
    </xf>
    <xf numFmtId="187" fontId="34" fillId="0" borderId="0" xfId="37" applyFont="1" applyFill="1" applyAlignment="1">
      <alignment horizontal="left" vertical="top" wrapText="1"/>
    </xf>
    <xf numFmtId="187" fontId="63" fillId="0" borderId="13" xfId="37" applyFont="1" applyFill="1" applyBorder="1" applyAlignment="1">
      <alignment horizontal="center"/>
    </xf>
    <xf numFmtId="187" fontId="63" fillId="0" borderId="1" xfId="37" applyFont="1" applyFill="1" applyBorder="1" applyAlignment="1">
      <alignment horizontal="center"/>
    </xf>
    <xf numFmtId="187" fontId="63" fillId="4" borderId="13" xfId="37" applyFont="1" applyFill="1" applyBorder="1" applyAlignment="1">
      <alignment horizontal="center"/>
    </xf>
    <xf numFmtId="184" fontId="16" fillId="0" borderId="75" xfId="0" applyNumberFormat="1" applyFont="1" applyFill="1" applyBorder="1" applyAlignment="1">
      <alignment horizontal="center" vertical="center" wrapText="1"/>
    </xf>
    <xf numFmtId="184" fontId="16" fillId="0" borderId="12" xfId="0" applyNumberFormat="1" applyFont="1" applyFill="1" applyBorder="1" applyAlignment="1">
      <alignment horizontal="center" vertical="center" wrapText="1"/>
    </xf>
    <xf numFmtId="184" fontId="16" fillId="0" borderId="13" xfId="0" applyNumberFormat="1" applyFont="1" applyFill="1" applyBorder="1" applyAlignment="1">
      <alignment horizontal="center" vertical="center" wrapText="1"/>
    </xf>
    <xf numFmtId="0" fontId="16" fillId="0" borderId="75" xfId="0" applyFont="1" applyFill="1" applyBorder="1" applyAlignment="1">
      <alignment horizontal="center" vertical="center" wrapText="1"/>
    </xf>
    <xf numFmtId="0" fontId="16" fillId="0" borderId="12" xfId="0" applyFont="1" applyFill="1" applyBorder="1" applyAlignment="1">
      <alignment horizontal="center" vertical="center" wrapText="1"/>
    </xf>
    <xf numFmtId="0" fontId="16" fillId="0" borderId="13" xfId="0" applyFont="1" applyFill="1" applyBorder="1" applyAlignment="1">
      <alignment horizontal="center" vertical="center" wrapText="1"/>
    </xf>
    <xf numFmtId="0" fontId="44" fillId="7" borderId="1" xfId="0" applyNumberFormat="1" applyFont="1" applyFill="1" applyBorder="1" applyAlignment="1">
      <alignment horizontal="center" vertical="center" wrapText="1"/>
    </xf>
    <xf numFmtId="0" fontId="44" fillId="7" borderId="75" xfId="0" applyNumberFormat="1" applyFont="1" applyFill="1" applyBorder="1" applyAlignment="1">
      <alignment horizontal="center" vertical="center" wrapText="1"/>
    </xf>
    <xf numFmtId="0" fontId="44" fillId="7" borderId="13" xfId="0" applyNumberFormat="1" applyFont="1" applyFill="1" applyBorder="1" applyAlignment="1">
      <alignment horizontal="center" vertical="center" wrapText="1"/>
    </xf>
    <xf numFmtId="0" fontId="84" fillId="7" borderId="75" xfId="0" applyNumberFormat="1" applyFont="1" applyFill="1" applyBorder="1" applyAlignment="1">
      <alignment horizontal="center" vertical="center" wrapText="1"/>
    </xf>
    <xf numFmtId="0" fontId="84" fillId="7" borderId="13" xfId="0" applyNumberFormat="1" applyFont="1" applyFill="1" applyBorder="1" applyAlignment="1">
      <alignment horizontal="center" vertical="center" wrapText="1"/>
    </xf>
    <xf numFmtId="0" fontId="44" fillId="7" borderId="8" xfId="0" applyNumberFormat="1" applyFont="1" applyFill="1" applyBorder="1" applyAlignment="1">
      <alignment horizontal="center" vertical="center" wrapText="1"/>
    </xf>
    <xf numFmtId="0" fontId="44" fillId="7" borderId="9" xfId="0" applyNumberFormat="1" applyFont="1" applyFill="1" applyBorder="1" applyAlignment="1">
      <alignment horizontal="center" vertical="center" wrapText="1"/>
    </xf>
    <xf numFmtId="0" fontId="44" fillId="7" borderId="20" xfId="0" applyNumberFormat="1" applyFont="1" applyFill="1" applyBorder="1" applyAlignment="1">
      <alignment horizontal="center" vertical="center" wrapText="1"/>
    </xf>
    <xf numFmtId="0" fontId="90" fillId="0" borderId="12" xfId="0" applyFont="1" applyFill="1" applyBorder="1" applyAlignment="1">
      <alignment horizontal="center" vertical="center" wrapText="1"/>
    </xf>
    <xf numFmtId="0" fontId="90" fillId="0" borderId="13" xfId="0" applyFont="1" applyFill="1" applyBorder="1" applyAlignment="1">
      <alignment horizontal="center" vertical="center" wrapText="1"/>
    </xf>
    <xf numFmtId="184" fontId="90" fillId="0" borderId="75" xfId="0" applyNumberFormat="1" applyFont="1" applyFill="1" applyBorder="1" applyAlignment="1">
      <alignment horizontal="center" vertical="center" wrapText="1"/>
    </xf>
    <xf numFmtId="184" fontId="90" fillId="0" borderId="13" xfId="0" applyNumberFormat="1" applyFont="1" applyFill="1" applyBorder="1" applyAlignment="1">
      <alignment horizontal="center" vertical="center" wrapText="1"/>
    </xf>
    <xf numFmtId="184" fontId="90" fillId="0" borderId="12" xfId="0" applyNumberFormat="1" applyFont="1" applyFill="1" applyBorder="1" applyAlignment="1">
      <alignment horizontal="center" vertical="center" wrapText="1"/>
    </xf>
    <xf numFmtId="0" fontId="90" fillId="0" borderId="75" xfId="0" applyFont="1" applyFill="1" applyBorder="1" applyAlignment="1">
      <alignment horizontal="center" vertical="center"/>
    </xf>
    <xf numFmtId="0" fontId="90" fillId="0" borderId="12" xfId="0" applyFont="1" applyFill="1" applyBorder="1" applyAlignment="1">
      <alignment horizontal="center" vertical="center"/>
    </xf>
    <xf numFmtId="0" fontId="90" fillId="0" borderId="13" xfId="0" applyFont="1" applyFill="1" applyBorder="1" applyAlignment="1">
      <alignment horizontal="center" vertical="center"/>
    </xf>
    <xf numFmtId="0" fontId="86" fillId="7" borderId="1" xfId="0" applyNumberFormat="1" applyFont="1" applyFill="1" applyBorder="1" applyAlignment="1">
      <alignment horizontal="center" vertical="center" wrapText="1"/>
    </xf>
    <xf numFmtId="0" fontId="86" fillId="7" borderId="1" xfId="0" applyNumberFormat="1" applyFont="1" applyFill="1" applyBorder="1" applyAlignment="1">
      <alignment vertical="center" wrapText="1"/>
    </xf>
    <xf numFmtId="0" fontId="45" fillId="4" borderId="12" xfId="0" applyFont="1" applyFill="1" applyBorder="1" applyAlignment="1">
      <alignment horizontal="center" vertical="center"/>
    </xf>
    <xf numFmtId="0" fontId="45" fillId="4" borderId="13" xfId="0" applyFont="1" applyFill="1" applyBorder="1" applyAlignment="1">
      <alignment horizontal="center" vertical="center"/>
    </xf>
    <xf numFmtId="0" fontId="45" fillId="4" borderId="75" xfId="0" applyFont="1" applyFill="1" applyBorder="1" applyAlignment="1">
      <alignment horizontal="center" vertical="center"/>
    </xf>
    <xf numFmtId="0" fontId="42" fillId="4" borderId="0" xfId="0" applyNumberFormat="1" applyFont="1" applyFill="1" applyAlignment="1">
      <alignment horizontal="left" vertical="top" wrapText="1"/>
    </xf>
    <xf numFmtId="0" fontId="44" fillId="7" borderId="75" xfId="0" applyNumberFormat="1" applyFont="1" applyFill="1" applyBorder="1" applyAlignment="1">
      <alignment horizontal="right" vertical="center" wrapText="1"/>
    </xf>
    <xf numFmtId="0" fontId="44" fillId="7" borderId="13" xfId="0" applyNumberFormat="1" applyFont="1" applyFill="1" applyBorder="1" applyAlignment="1">
      <alignment horizontal="right" vertical="center" wrapText="1"/>
    </xf>
    <xf numFmtId="0" fontId="44" fillId="7" borderId="1" xfId="0" applyNumberFormat="1" applyFont="1" applyFill="1" applyBorder="1" applyAlignment="1">
      <alignment vertical="center" wrapText="1"/>
    </xf>
    <xf numFmtId="0" fontId="40" fillId="0" borderId="8" xfId="16" applyFont="1" applyFill="1" applyBorder="1" applyAlignment="1">
      <alignment vertical="top"/>
    </xf>
    <xf numFmtId="0" fontId="0" fillId="0" borderId="9" xfId="0" applyNumberFormat="1" applyFont="1" applyFill="1" applyBorder="1" applyAlignment="1">
      <alignment vertical="top"/>
    </xf>
    <xf numFmtId="0" fontId="0" fillId="0" borderId="49" xfId="0" applyNumberFormat="1" applyFont="1" applyFill="1" applyBorder="1" applyAlignment="1">
      <alignment vertical="top"/>
    </xf>
    <xf numFmtId="0" fontId="40" fillId="0" borderId="8" xfId="16" applyFont="1" applyFill="1" applyBorder="1" applyAlignment="1">
      <alignment vertical="top" wrapText="1"/>
    </xf>
    <xf numFmtId="0" fontId="0" fillId="0" borderId="9" xfId="0" applyNumberFormat="1" applyFont="1" applyFill="1" applyBorder="1" applyAlignment="1">
      <alignment vertical="top" wrapText="1"/>
    </xf>
    <xf numFmtId="0" fontId="0" fillId="0" borderId="49" xfId="0" applyNumberFormat="1" applyFont="1" applyFill="1" applyBorder="1" applyAlignment="1">
      <alignment vertical="top" wrapText="1"/>
    </xf>
    <xf numFmtId="0" fontId="0" fillId="0" borderId="21" xfId="0" applyNumberFormat="1" applyFont="1" applyFill="1" applyBorder="1" applyAlignment="1">
      <alignment vertical="top" wrapText="1"/>
    </xf>
    <xf numFmtId="0" fontId="0" fillId="0" borderId="20" xfId="0" applyNumberFormat="1" applyFont="1" applyFill="1" applyBorder="1" applyAlignment="1">
      <alignment vertical="top" wrapText="1"/>
    </xf>
    <xf numFmtId="165" fontId="12" fillId="0" borderId="75" xfId="0" applyNumberFormat="1" applyFont="1" applyFill="1" applyBorder="1" applyAlignment="1"/>
  </cellXfs>
  <cellStyles count="48">
    <cellStyle name="Comma" xfId="1" builtinId="3"/>
    <cellStyle name="Comma 12" xfId="2"/>
    <cellStyle name="Comma 16" xfId="3"/>
    <cellStyle name="Comma 18" xfId="47"/>
    <cellStyle name="Comma 2" xfId="4"/>
    <cellStyle name="Comma 2 124" xfId="5"/>
    <cellStyle name="Comma 2 124 2" xfId="6"/>
    <cellStyle name="Comma 2 124 3" xfId="45"/>
    <cellStyle name="Comma 2 3" xfId="7"/>
    <cellStyle name="Comma 2 3 2" xfId="8"/>
    <cellStyle name="Comma 2 3 3" xfId="44"/>
    <cellStyle name="Comma 2 4" xfId="9"/>
    <cellStyle name="Comma 3" xfId="10"/>
    <cellStyle name="Comma 3 101" xfId="11"/>
    <cellStyle name="Comma 3 101 2" xfId="46"/>
    <cellStyle name="Comma 3 2" xfId="12"/>
    <cellStyle name="Comma 4" xfId="41"/>
    <cellStyle name="Indian Comma" xfId="13"/>
    <cellStyle name="Indian Comma 10" xfId="14"/>
    <cellStyle name="Normal" xfId="0" builtinId="0"/>
    <cellStyle name="Normal 12 3" xfId="15"/>
    <cellStyle name="Normal 13" xfId="36"/>
    <cellStyle name="Normal 17" xfId="16"/>
    <cellStyle name="Normal 2" xfId="17"/>
    <cellStyle name="Normal 2 2" xfId="18"/>
    <cellStyle name="Normal 2 2 2 2 2 2 2" xfId="19"/>
    <cellStyle name="Normal 23" xfId="20"/>
    <cellStyle name="Normal 3" xfId="21"/>
    <cellStyle name="Normal 3 144" xfId="22"/>
    <cellStyle name="Normal 3 144 2" xfId="23"/>
    <cellStyle name="Normal 3 144 3" xfId="42"/>
    <cellStyle name="Normal 3 2" xfId="24"/>
    <cellStyle name="Normal 4" xfId="37"/>
    <cellStyle name="Normal 5" xfId="25"/>
    <cellStyle name="Normal 5 2" xfId="26"/>
    <cellStyle name="Normal 5 3" xfId="39"/>
    <cellStyle name="Normal 6" xfId="27"/>
    <cellStyle name="Normal 6 2" xfId="28"/>
    <cellStyle name="Normal 7" xfId="29"/>
    <cellStyle name="Normal 8" xfId="30"/>
    <cellStyle name="Normal 8 2" xfId="31"/>
    <cellStyle name="Normal 8 3" xfId="40"/>
    <cellStyle name="Normal_January 2010" xfId="32"/>
    <cellStyle name="Normal_tables-oct" xfId="33"/>
    <cellStyle name="Normal_tables-oct 3" xfId="34"/>
    <cellStyle name="Normal_tables-oct 4" xfId="38"/>
    <cellStyle name="Percent 2" xfId="35"/>
    <cellStyle name="Percent 3" xfId="4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6" Type="http://schemas.openxmlformats.org/officeDocument/2006/relationships/worksheet" Target="worksheets/sheet76.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worksheet" Target="worksheets/sheet74.xml"/><Relationship Id="rId79" Type="http://schemas.openxmlformats.org/officeDocument/2006/relationships/sharedStrings" Target="sharedStrings.xml"/><Relationship Id="rId5" Type="http://schemas.openxmlformats.org/officeDocument/2006/relationships/worksheet" Target="worksheets/sheet5.xml"/><Relationship Id="rId61" Type="http://schemas.openxmlformats.org/officeDocument/2006/relationships/worksheet" Target="worksheets/sheet6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styles" Target="styles.xml"/><Relationship Id="rId81"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theme" Target="theme/theme1.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calcChain" Target="calcChain.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78"/>
  <sheetViews>
    <sheetView tabSelected="1" zoomScaleNormal="100" workbookViewId="0">
      <selection activeCell="A81" sqref="A81"/>
    </sheetView>
  </sheetViews>
  <sheetFormatPr defaultRowHeight="15.75"/>
  <cols>
    <col min="1" max="1" width="109.85546875" style="169" customWidth="1"/>
    <col min="2" max="2" width="4.5703125" bestFit="1" customWidth="1"/>
  </cols>
  <sheetData>
    <row r="1" spans="1:1" ht="15.75" customHeight="1">
      <c r="A1" s="167" t="s">
        <v>735</v>
      </c>
    </row>
    <row r="2" spans="1:1" s="1" customFormat="1" ht="18.75" customHeight="1">
      <c r="A2" s="422" t="s">
        <v>765</v>
      </c>
    </row>
    <row r="3" spans="1:1" s="1" customFormat="1" ht="18" customHeight="1">
      <c r="A3" s="423" t="s">
        <v>0</v>
      </c>
    </row>
    <row r="4" spans="1:1" s="1" customFormat="1" ht="18" customHeight="1">
      <c r="A4" s="423" t="s">
        <v>1142</v>
      </c>
    </row>
    <row r="5" spans="1:1" s="1" customFormat="1" ht="18" customHeight="1">
      <c r="A5" s="423" t="s">
        <v>1143</v>
      </c>
    </row>
    <row r="6" spans="1:1" s="1" customFormat="1" ht="18" customHeight="1">
      <c r="A6" s="423" t="s">
        <v>736</v>
      </c>
    </row>
    <row r="7" spans="1:1" s="1" customFormat="1" ht="18" customHeight="1">
      <c r="A7" s="423" t="s">
        <v>797</v>
      </c>
    </row>
    <row r="8" spans="1:1" s="1" customFormat="1" ht="18" customHeight="1">
      <c r="A8" s="423" t="s">
        <v>873</v>
      </c>
    </row>
    <row r="9" spans="1:1" s="1" customFormat="1" ht="18" customHeight="1">
      <c r="A9" s="423" t="s">
        <v>1137</v>
      </c>
    </row>
    <row r="10" spans="1:1" s="1" customFormat="1" ht="18" customHeight="1">
      <c r="A10" s="423" t="s">
        <v>737</v>
      </c>
    </row>
    <row r="11" spans="1:1" s="1" customFormat="1" ht="18" customHeight="1">
      <c r="A11" s="423" t="s">
        <v>738</v>
      </c>
    </row>
    <row r="12" spans="1:1" s="1" customFormat="1" ht="18" customHeight="1">
      <c r="A12" s="423" t="s">
        <v>739</v>
      </c>
    </row>
    <row r="13" spans="1:1" s="1" customFormat="1" ht="18" customHeight="1">
      <c r="A13" s="423" t="s">
        <v>2</v>
      </c>
    </row>
    <row r="14" spans="1:1" s="1" customFormat="1" ht="18" customHeight="1">
      <c r="A14" s="423" t="s">
        <v>3</v>
      </c>
    </row>
    <row r="15" spans="1:1" s="1" customFormat="1" ht="18" customHeight="1">
      <c r="A15" s="423" t="s">
        <v>4</v>
      </c>
    </row>
    <row r="16" spans="1:1" s="1" customFormat="1" ht="18" customHeight="1">
      <c r="A16" s="423" t="s">
        <v>5</v>
      </c>
    </row>
    <row r="17" spans="1:1" s="1" customFormat="1" ht="18" customHeight="1">
      <c r="A17" s="423" t="s">
        <v>740</v>
      </c>
    </row>
    <row r="18" spans="1:1" s="1" customFormat="1" ht="18" customHeight="1">
      <c r="A18" s="423" t="s">
        <v>1015</v>
      </c>
    </row>
    <row r="19" spans="1:1" s="1" customFormat="1" ht="18" customHeight="1">
      <c r="A19" s="423" t="s">
        <v>741</v>
      </c>
    </row>
    <row r="20" spans="1:1" s="1" customFormat="1" ht="18" customHeight="1">
      <c r="A20" s="423" t="s">
        <v>6</v>
      </c>
    </row>
    <row r="21" spans="1:1" s="1" customFormat="1" ht="18" customHeight="1">
      <c r="A21" s="423" t="s">
        <v>7</v>
      </c>
    </row>
    <row r="22" spans="1:1" s="1" customFormat="1" ht="18" customHeight="1">
      <c r="A22" s="423" t="s">
        <v>8</v>
      </c>
    </row>
    <row r="23" spans="1:1" s="1" customFormat="1" ht="18" customHeight="1">
      <c r="A23" s="423" t="s">
        <v>9</v>
      </c>
    </row>
    <row r="24" spans="1:1" s="1" customFormat="1" ht="18" customHeight="1">
      <c r="A24" s="423" t="s">
        <v>10</v>
      </c>
    </row>
    <row r="25" spans="1:1" s="1" customFormat="1" ht="18" customHeight="1">
      <c r="A25" s="423" t="s">
        <v>11</v>
      </c>
    </row>
    <row r="26" spans="1:1" s="1" customFormat="1" ht="18" customHeight="1">
      <c r="A26" s="423" t="s">
        <v>12</v>
      </c>
    </row>
    <row r="27" spans="1:1" s="1" customFormat="1" ht="18" customHeight="1">
      <c r="A27" s="423" t="s">
        <v>1144</v>
      </c>
    </row>
    <row r="28" spans="1:1" s="1" customFormat="1" ht="18" customHeight="1">
      <c r="A28" s="423" t="s">
        <v>1145</v>
      </c>
    </row>
    <row r="29" spans="1:1" s="1" customFormat="1" ht="18" customHeight="1">
      <c r="A29" s="423" t="s">
        <v>1146</v>
      </c>
    </row>
    <row r="30" spans="1:1" s="1" customFormat="1" ht="18" customHeight="1">
      <c r="A30" s="423" t="s">
        <v>13</v>
      </c>
    </row>
    <row r="31" spans="1:1" s="1" customFormat="1" ht="18" customHeight="1">
      <c r="A31" s="423" t="s">
        <v>14</v>
      </c>
    </row>
    <row r="32" spans="1:1" s="1" customFormat="1" ht="18" customHeight="1">
      <c r="A32" s="423" t="s">
        <v>742</v>
      </c>
    </row>
    <row r="33" spans="1:1" s="1" customFormat="1" ht="18" customHeight="1">
      <c r="A33" s="423" t="s">
        <v>743</v>
      </c>
    </row>
    <row r="34" spans="1:1" s="1" customFormat="1" ht="18" customHeight="1">
      <c r="A34" s="423" t="s">
        <v>17</v>
      </c>
    </row>
    <row r="35" spans="1:1" s="1" customFormat="1" ht="18" customHeight="1">
      <c r="A35" s="423" t="s">
        <v>18</v>
      </c>
    </row>
    <row r="36" spans="1:1" s="1" customFormat="1" ht="18" customHeight="1">
      <c r="A36" s="423" t="s">
        <v>19</v>
      </c>
    </row>
    <row r="37" spans="1:1" s="1" customFormat="1" ht="18" customHeight="1">
      <c r="A37" s="423" t="s">
        <v>20</v>
      </c>
    </row>
    <row r="38" spans="1:1" s="1" customFormat="1" ht="18" customHeight="1">
      <c r="A38" s="423" t="s">
        <v>292</v>
      </c>
    </row>
    <row r="39" spans="1:1" s="1" customFormat="1" ht="18" customHeight="1">
      <c r="A39" s="423" t="s">
        <v>744</v>
      </c>
    </row>
    <row r="40" spans="1:1" s="1" customFormat="1" ht="18" customHeight="1">
      <c r="A40" s="423" t="s">
        <v>21</v>
      </c>
    </row>
    <row r="41" spans="1:1" s="1" customFormat="1" ht="18" customHeight="1">
      <c r="A41" s="423" t="s">
        <v>22</v>
      </c>
    </row>
    <row r="42" spans="1:1" s="1" customFormat="1" ht="18" customHeight="1">
      <c r="A42" s="423" t="s">
        <v>23</v>
      </c>
    </row>
    <row r="43" spans="1:1" s="1" customFormat="1" ht="18" customHeight="1">
      <c r="A43" s="423" t="s">
        <v>24</v>
      </c>
    </row>
    <row r="44" spans="1:1" s="1" customFormat="1" ht="18" customHeight="1">
      <c r="A44" s="423" t="s">
        <v>25</v>
      </c>
    </row>
    <row r="45" spans="1:1" s="1" customFormat="1" ht="18" customHeight="1">
      <c r="A45" s="423" t="s">
        <v>26</v>
      </c>
    </row>
    <row r="46" spans="1:1" s="1" customFormat="1" ht="18" customHeight="1">
      <c r="A46" s="423" t="s">
        <v>27</v>
      </c>
    </row>
    <row r="47" spans="1:1" s="1" customFormat="1" ht="18" customHeight="1">
      <c r="A47" s="423" t="s">
        <v>745</v>
      </c>
    </row>
    <row r="48" spans="1:1" s="1" customFormat="1" ht="18" customHeight="1">
      <c r="A48" s="423" t="s">
        <v>28</v>
      </c>
    </row>
    <row r="49" spans="1:1" s="1" customFormat="1" ht="18" customHeight="1">
      <c r="A49" s="423" t="s">
        <v>746</v>
      </c>
    </row>
    <row r="50" spans="1:1" s="1" customFormat="1" ht="18" customHeight="1">
      <c r="A50" s="423" t="s">
        <v>30</v>
      </c>
    </row>
    <row r="51" spans="1:1" s="1" customFormat="1" ht="18" customHeight="1">
      <c r="A51" s="423" t="s">
        <v>747</v>
      </c>
    </row>
    <row r="52" spans="1:1" s="1" customFormat="1" ht="18" customHeight="1">
      <c r="A52" s="423" t="s">
        <v>748</v>
      </c>
    </row>
    <row r="53" spans="1:1" s="1" customFormat="1" ht="18" customHeight="1">
      <c r="A53" s="423" t="s">
        <v>749</v>
      </c>
    </row>
    <row r="54" spans="1:1" s="1" customFormat="1" ht="18" customHeight="1">
      <c r="A54" s="423" t="s">
        <v>31</v>
      </c>
    </row>
    <row r="55" spans="1:1" s="1" customFormat="1" ht="18" customHeight="1">
      <c r="A55" s="423" t="s">
        <v>750</v>
      </c>
    </row>
    <row r="56" spans="1:1" s="1" customFormat="1" ht="18" customHeight="1">
      <c r="A56" s="423" t="s">
        <v>32</v>
      </c>
    </row>
    <row r="57" spans="1:1" s="1" customFormat="1" ht="18" customHeight="1">
      <c r="A57" s="423" t="s">
        <v>751</v>
      </c>
    </row>
    <row r="58" spans="1:1" s="1" customFormat="1" ht="18" customHeight="1">
      <c r="A58" s="423" t="s">
        <v>33</v>
      </c>
    </row>
    <row r="59" spans="1:1" s="1" customFormat="1" ht="18" customHeight="1">
      <c r="A59" s="423" t="s">
        <v>874</v>
      </c>
    </row>
    <row r="60" spans="1:1" s="1" customFormat="1" ht="18" customHeight="1">
      <c r="A60" s="423" t="s">
        <v>875</v>
      </c>
    </row>
    <row r="61" spans="1:1" s="1" customFormat="1" ht="18" customHeight="1">
      <c r="A61" s="423" t="s">
        <v>876</v>
      </c>
    </row>
    <row r="62" spans="1:1" s="1" customFormat="1" ht="18" customHeight="1">
      <c r="A62" s="423" t="s">
        <v>877</v>
      </c>
    </row>
    <row r="63" spans="1:1" s="1" customFormat="1" ht="18" customHeight="1">
      <c r="A63" s="423" t="s">
        <v>814</v>
      </c>
    </row>
    <row r="64" spans="1:1" s="1" customFormat="1" ht="18" customHeight="1">
      <c r="A64" s="423" t="s">
        <v>878</v>
      </c>
    </row>
    <row r="65" spans="1:1" s="1" customFormat="1" ht="18" customHeight="1">
      <c r="A65" s="423" t="s">
        <v>815</v>
      </c>
    </row>
    <row r="66" spans="1:1" s="1" customFormat="1" ht="18" customHeight="1">
      <c r="A66" s="423" t="s">
        <v>1147</v>
      </c>
    </row>
    <row r="67" spans="1:1" s="1" customFormat="1" ht="18" customHeight="1">
      <c r="A67" s="423" t="s">
        <v>1282</v>
      </c>
    </row>
    <row r="68" spans="1:1" s="1" customFormat="1" ht="18" customHeight="1">
      <c r="A68" s="423" t="s">
        <v>879</v>
      </c>
    </row>
    <row r="69" spans="1:1" s="1" customFormat="1" ht="18" customHeight="1">
      <c r="A69" s="423" t="s">
        <v>880</v>
      </c>
    </row>
    <row r="70" spans="1:1" s="1" customFormat="1" ht="18" customHeight="1">
      <c r="A70" s="423" t="s">
        <v>881</v>
      </c>
    </row>
    <row r="71" spans="1:1" s="1" customFormat="1" ht="18" customHeight="1">
      <c r="A71" s="423" t="s">
        <v>1283</v>
      </c>
    </row>
    <row r="72" spans="1:1" s="1" customFormat="1" ht="18" customHeight="1">
      <c r="A72" s="423" t="s">
        <v>882</v>
      </c>
    </row>
    <row r="73" spans="1:1" s="1" customFormat="1" ht="18" customHeight="1">
      <c r="A73" s="423" t="s">
        <v>883</v>
      </c>
    </row>
    <row r="74" spans="1:1" s="1" customFormat="1" ht="18" customHeight="1">
      <c r="A74" s="423" t="s">
        <v>884</v>
      </c>
    </row>
    <row r="75" spans="1:1" s="1" customFormat="1" ht="18" customHeight="1">
      <c r="A75" s="423" t="s">
        <v>885</v>
      </c>
    </row>
    <row r="76" spans="1:1" s="1" customFormat="1" ht="18" customHeight="1">
      <c r="A76" s="423" t="s">
        <v>886</v>
      </c>
    </row>
    <row r="77" spans="1:1" s="1" customFormat="1" ht="18" customHeight="1">
      <c r="A77" s="423" t="s">
        <v>887</v>
      </c>
    </row>
    <row r="78" spans="1:1" s="1" customFormat="1" ht="28.35" customHeight="1">
      <c r="A78" s="423" t="s">
        <v>888</v>
      </c>
    </row>
  </sheetData>
  <printOptions horizontalCentered="1"/>
  <pageMargins left="0.78431372549019618" right="0.78431372549019618" top="0.98039215686274517" bottom="0.98039215686274517" header="0.50980392156862753" footer="0.50980392156862753"/>
  <pageSetup paperSize="9" scale="51" orientation="portrait" useFirstPageNumber="1"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40"/>
  <sheetViews>
    <sheetView topLeftCell="A4" zoomScaleNormal="100" workbookViewId="0">
      <selection activeCell="A23" sqref="A23"/>
    </sheetView>
  </sheetViews>
  <sheetFormatPr defaultRowHeight="15.75"/>
  <cols>
    <col min="1" max="1" width="46.42578125" style="169" bestFit="1" customWidth="1"/>
    <col min="2" max="3" width="14.5703125" style="169" bestFit="1" customWidth="1"/>
    <col min="4" max="4" width="6.85546875" bestFit="1" customWidth="1"/>
    <col min="5" max="5" width="30.5703125" bestFit="1" customWidth="1"/>
    <col min="6" max="6" width="4.5703125" bestFit="1" customWidth="1"/>
  </cols>
  <sheetData>
    <row r="1" spans="1:4" ht="15.75" customHeight="1">
      <c r="A1" s="975" t="s">
        <v>0</v>
      </c>
      <c r="B1" s="975"/>
      <c r="C1" s="975"/>
      <c r="D1" s="975"/>
    </row>
    <row r="2" spans="1:4" s="1" customFormat="1" ht="19.5" customHeight="1">
      <c r="A2" s="17" t="s">
        <v>34</v>
      </c>
      <c r="B2" s="53" t="s">
        <v>93</v>
      </c>
      <c r="C2" s="53" t="s">
        <v>94</v>
      </c>
    </row>
    <row r="3" spans="1:4" s="1" customFormat="1" ht="18" customHeight="1">
      <c r="A3" s="19" t="s">
        <v>35</v>
      </c>
      <c r="B3" s="21">
        <v>3</v>
      </c>
      <c r="C3" s="166">
        <v>3</v>
      </c>
    </row>
    <row r="4" spans="1:4" s="1" customFormat="1" ht="18" customHeight="1">
      <c r="A4" s="19" t="s">
        <v>36</v>
      </c>
      <c r="B4" s="21">
        <v>3</v>
      </c>
      <c r="C4" s="166">
        <v>3</v>
      </c>
    </row>
    <row r="5" spans="1:4" s="1" customFormat="1" ht="18" customHeight="1">
      <c r="A5" s="19" t="s">
        <v>37</v>
      </c>
      <c r="B5" s="21">
        <v>3</v>
      </c>
      <c r="C5" s="166">
        <v>3</v>
      </c>
    </row>
    <row r="6" spans="1:4" s="1" customFormat="1" ht="18" customHeight="1">
      <c r="A6" s="19" t="s">
        <v>38</v>
      </c>
      <c r="B6" s="21">
        <v>5</v>
      </c>
      <c r="C6" s="166">
        <v>5</v>
      </c>
    </row>
    <row r="7" spans="1:4" s="1" customFormat="1" ht="18" customHeight="1">
      <c r="A7" s="19" t="s">
        <v>39</v>
      </c>
      <c r="B7" s="21">
        <v>4639</v>
      </c>
      <c r="C7" s="166">
        <v>4671</v>
      </c>
    </row>
    <row r="8" spans="1:4" s="1" customFormat="1" ht="18" customHeight="1">
      <c r="A8" s="19" t="s">
        <v>40</v>
      </c>
      <c r="B8" s="21">
        <v>3582</v>
      </c>
      <c r="C8" s="166">
        <v>3627</v>
      </c>
    </row>
    <row r="9" spans="1:4" s="1" customFormat="1" ht="18" customHeight="1">
      <c r="A9" s="19" t="s">
        <v>41</v>
      </c>
      <c r="B9" s="21">
        <v>2772</v>
      </c>
      <c r="C9" s="166">
        <v>2796</v>
      </c>
    </row>
    <row r="10" spans="1:4" s="1" customFormat="1" ht="18" customHeight="1">
      <c r="A10" s="19" t="s">
        <v>42</v>
      </c>
      <c r="B10" s="21">
        <v>445</v>
      </c>
      <c r="C10" s="166">
        <v>448</v>
      </c>
    </row>
    <row r="11" spans="1:4" s="1" customFormat="1" ht="18" customHeight="1">
      <c r="A11" s="19" t="s">
        <v>43</v>
      </c>
      <c r="B11" s="21">
        <v>2206</v>
      </c>
      <c r="C11" s="166">
        <v>2126</v>
      </c>
    </row>
    <row r="12" spans="1:4" s="1" customFormat="1" ht="18" customHeight="1">
      <c r="A12" s="19" t="s">
        <v>44</v>
      </c>
      <c r="B12" s="21">
        <v>3587</v>
      </c>
      <c r="C12" s="166">
        <v>3623</v>
      </c>
    </row>
    <row r="13" spans="1:4" s="430" customFormat="1" ht="18" customHeight="1">
      <c r="A13" s="170" t="s">
        <v>45</v>
      </c>
      <c r="B13" s="166">
        <v>10178</v>
      </c>
      <c r="C13" s="166">
        <v>10529</v>
      </c>
    </row>
    <row r="14" spans="1:4" s="430" customFormat="1" ht="18" customHeight="1">
      <c r="A14" s="170" t="s">
        <v>46</v>
      </c>
      <c r="B14" s="166">
        <v>19</v>
      </c>
      <c r="C14" s="166">
        <v>17</v>
      </c>
    </row>
    <row r="15" spans="1:4" s="1" customFormat="1" ht="18" customHeight="1">
      <c r="A15" s="19" t="s">
        <v>47</v>
      </c>
      <c r="B15" s="21">
        <v>2</v>
      </c>
      <c r="C15" s="166">
        <v>2</v>
      </c>
    </row>
    <row r="16" spans="1:4" s="1" customFormat="1" ht="18" customHeight="1">
      <c r="A16" s="19" t="s">
        <v>48</v>
      </c>
      <c r="B16" s="21">
        <v>272</v>
      </c>
      <c r="C16" s="166">
        <v>276</v>
      </c>
    </row>
    <row r="17" spans="1:4" s="1" customFormat="1" ht="18" customHeight="1">
      <c r="A17" s="19" t="s">
        <v>49</v>
      </c>
      <c r="B17" s="21">
        <v>615</v>
      </c>
      <c r="C17" s="166">
        <v>621</v>
      </c>
    </row>
    <row r="18" spans="1:4" s="1" customFormat="1" ht="18" customHeight="1">
      <c r="A18" s="19" t="s">
        <v>50</v>
      </c>
      <c r="B18" s="21">
        <v>215</v>
      </c>
      <c r="C18" s="166">
        <v>219</v>
      </c>
    </row>
    <row r="19" spans="1:4" s="1" customFormat="1" ht="18" customHeight="1">
      <c r="A19" s="19" t="s">
        <v>51</v>
      </c>
      <c r="B19" s="21">
        <v>65</v>
      </c>
      <c r="C19" s="166">
        <v>65</v>
      </c>
    </row>
    <row r="20" spans="1:4" s="1" customFormat="1" ht="18" customHeight="1">
      <c r="A20" s="19" t="s">
        <v>52</v>
      </c>
      <c r="B20" s="21">
        <v>30</v>
      </c>
      <c r="C20" s="166">
        <v>26</v>
      </c>
    </row>
    <row r="21" spans="1:4" s="1" customFormat="1" ht="18" customHeight="1">
      <c r="A21" s="19" t="s">
        <v>53</v>
      </c>
      <c r="B21" s="21">
        <v>7</v>
      </c>
      <c r="C21" s="166">
        <v>7</v>
      </c>
    </row>
    <row r="22" spans="1:4" s="1" customFormat="1" ht="18" customHeight="1">
      <c r="A22" s="19" t="s">
        <v>54</v>
      </c>
      <c r="B22" s="21">
        <v>5</v>
      </c>
      <c r="C22" s="166">
        <v>5</v>
      </c>
    </row>
    <row r="23" spans="1:4" s="1" customFormat="1" ht="18" customHeight="1">
      <c r="A23" s="19" t="s">
        <v>55</v>
      </c>
      <c r="B23" s="21">
        <v>78</v>
      </c>
      <c r="C23" s="166">
        <v>79</v>
      </c>
    </row>
    <row r="24" spans="1:4" s="1" customFormat="1" ht="18" customHeight="1">
      <c r="A24" s="19" t="s">
        <v>56</v>
      </c>
      <c r="B24" s="21">
        <v>189</v>
      </c>
      <c r="C24" s="166">
        <v>187</v>
      </c>
      <c r="D24" s="769"/>
    </row>
    <row r="25" spans="1:4" s="1" customFormat="1" ht="18" customHeight="1">
      <c r="A25" s="19" t="s">
        <v>57</v>
      </c>
      <c r="B25" s="21">
        <v>265</v>
      </c>
      <c r="C25" s="166">
        <v>273</v>
      </c>
      <c r="D25" s="769"/>
    </row>
    <row r="26" spans="1:4" s="1" customFormat="1" ht="18" customHeight="1">
      <c r="A26" s="19" t="s">
        <v>58</v>
      </c>
      <c r="B26" s="21">
        <v>738</v>
      </c>
      <c r="C26" s="166">
        <v>871</v>
      </c>
      <c r="D26" s="769"/>
    </row>
    <row r="27" spans="1:4" s="1" customFormat="1" ht="18" customHeight="1">
      <c r="A27" s="19" t="s">
        <v>59</v>
      </c>
      <c r="B27" s="21">
        <v>362</v>
      </c>
      <c r="C27" s="166">
        <v>368</v>
      </c>
      <c r="D27" s="769"/>
    </row>
    <row r="28" spans="1:4" s="1" customFormat="1" ht="18" customHeight="1">
      <c r="A28" s="19" t="s">
        <v>60</v>
      </c>
      <c r="B28" s="21">
        <v>49</v>
      </c>
      <c r="C28" s="166">
        <v>47</v>
      </c>
    </row>
    <row r="29" spans="1:4" s="1" customFormat="1" ht="18" customHeight="1">
      <c r="A29" s="19" t="s">
        <v>61</v>
      </c>
      <c r="B29" s="21">
        <v>1341</v>
      </c>
      <c r="C29" s="166">
        <v>1340</v>
      </c>
      <c r="D29" s="769"/>
    </row>
    <row r="30" spans="1:4" s="1" customFormat="1" ht="18" customHeight="1">
      <c r="A30" s="19" t="s">
        <v>62</v>
      </c>
      <c r="B30" s="21">
        <v>733</v>
      </c>
      <c r="C30" s="166">
        <v>815</v>
      </c>
      <c r="D30" s="769"/>
    </row>
    <row r="31" spans="1:4" s="1" customFormat="1" ht="18" customHeight="1">
      <c r="A31" s="19" t="s">
        <v>63</v>
      </c>
      <c r="B31" s="21">
        <v>15</v>
      </c>
      <c r="C31" s="166">
        <v>17</v>
      </c>
    </row>
    <row r="32" spans="1:4" s="1" customFormat="1" ht="18" customHeight="1">
      <c r="A32" s="19" t="s">
        <v>461</v>
      </c>
      <c r="B32" s="166">
        <v>4</v>
      </c>
      <c r="C32" s="166">
        <v>4</v>
      </c>
    </row>
    <row r="33" spans="1:5" s="1" customFormat="1" ht="18" customHeight="1">
      <c r="A33" s="19" t="s">
        <v>64</v>
      </c>
      <c r="B33" s="21">
        <v>1</v>
      </c>
      <c r="C33" s="21">
        <v>1</v>
      </c>
    </row>
    <row r="34" spans="1:5" s="1" customFormat="1" ht="18" customHeight="1">
      <c r="A34" s="19" t="s">
        <v>65</v>
      </c>
      <c r="B34" s="21">
        <v>2</v>
      </c>
      <c r="C34" s="21">
        <v>2</v>
      </c>
    </row>
    <row r="35" spans="1:5" s="1" customFormat="1" ht="18" customHeight="1">
      <c r="A35" s="19" t="s">
        <v>66</v>
      </c>
      <c r="B35" s="21">
        <v>0</v>
      </c>
      <c r="C35" s="21">
        <v>1</v>
      </c>
    </row>
    <row r="36" spans="1:5" s="1" customFormat="1" ht="18" customHeight="1">
      <c r="A36" s="19" t="s">
        <v>67</v>
      </c>
      <c r="B36" s="21">
        <v>0</v>
      </c>
      <c r="C36" s="21">
        <v>3</v>
      </c>
    </row>
    <row r="37" spans="1:5" s="33" customFormat="1" ht="12" customHeight="1">
      <c r="A37" s="976" t="s">
        <v>68</v>
      </c>
      <c r="B37" s="976"/>
      <c r="C37" s="976"/>
      <c r="D37" s="976"/>
      <c r="E37" s="976"/>
    </row>
    <row r="38" spans="1:5" s="33" customFormat="1" ht="11.25" customHeight="1">
      <c r="A38" s="976" t="s">
        <v>1169</v>
      </c>
      <c r="B38" s="976"/>
      <c r="C38" s="976"/>
      <c r="D38" s="976"/>
      <c r="E38" s="976"/>
    </row>
    <row r="39" spans="1:5" s="33" customFormat="1" ht="11.25" customHeight="1">
      <c r="A39" s="976" t="s">
        <v>69</v>
      </c>
      <c r="B39" s="976"/>
      <c r="C39" s="976"/>
      <c r="D39" s="976"/>
      <c r="E39" s="976"/>
    </row>
    <row r="40" spans="1:5" s="1" customFormat="1" ht="28.35" customHeight="1">
      <c r="A40" s="168"/>
      <c r="B40" s="168"/>
      <c r="C40" s="168"/>
    </row>
  </sheetData>
  <mergeCells count="4">
    <mergeCell ref="A1:D1"/>
    <mergeCell ref="A37:E37"/>
    <mergeCell ref="A39:E39"/>
    <mergeCell ref="A38:E38"/>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6"/>
  <sheetViews>
    <sheetView zoomScaleNormal="100" workbookViewId="0">
      <selection activeCell="H11" sqref="H11"/>
    </sheetView>
  </sheetViews>
  <sheetFormatPr defaultColWidth="12.5703125" defaultRowHeight="15"/>
  <cols>
    <col min="1" max="16384" width="12.5703125" style="16"/>
  </cols>
  <sheetData>
    <row r="1" spans="1:18" ht="13.5" customHeight="1">
      <c r="A1" s="977" t="s">
        <v>1</v>
      </c>
      <c r="B1" s="977"/>
      <c r="C1" s="977"/>
      <c r="D1" s="977"/>
      <c r="E1" s="977"/>
      <c r="F1" s="977"/>
      <c r="G1" s="977"/>
      <c r="H1" s="977"/>
      <c r="I1" s="977"/>
    </row>
    <row r="2" spans="1:18" s="34" customFormat="1" ht="35.25" customHeight="1">
      <c r="A2" s="985" t="s">
        <v>70</v>
      </c>
      <c r="B2" s="985" t="s">
        <v>71</v>
      </c>
      <c r="C2" s="985" t="s">
        <v>72</v>
      </c>
      <c r="D2" s="985" t="s">
        <v>73</v>
      </c>
      <c r="E2" s="985" t="s">
        <v>74</v>
      </c>
      <c r="F2" s="985" t="s">
        <v>752</v>
      </c>
      <c r="G2" s="989" t="s">
        <v>827</v>
      </c>
      <c r="H2" s="985" t="s">
        <v>753</v>
      </c>
      <c r="I2" s="978" t="s">
        <v>777</v>
      </c>
      <c r="J2" s="979"/>
      <c r="K2" s="979"/>
      <c r="L2" s="987" t="s">
        <v>770</v>
      </c>
      <c r="M2" s="980" t="s">
        <v>808</v>
      </c>
      <c r="N2" s="981"/>
      <c r="O2" s="981"/>
      <c r="P2" s="982"/>
      <c r="Q2" s="983" t="s">
        <v>775</v>
      </c>
    </row>
    <row r="3" spans="1:18" s="34" customFormat="1" ht="62.25" customHeight="1">
      <c r="A3" s="986"/>
      <c r="B3" s="986"/>
      <c r="C3" s="986"/>
      <c r="D3" s="986"/>
      <c r="E3" s="986"/>
      <c r="F3" s="986"/>
      <c r="G3" s="990"/>
      <c r="H3" s="986"/>
      <c r="I3" s="907" t="s">
        <v>768</v>
      </c>
      <c r="J3" s="907" t="s">
        <v>769</v>
      </c>
      <c r="K3" s="900" t="s">
        <v>88</v>
      </c>
      <c r="L3" s="988"/>
      <c r="M3" s="908" t="s">
        <v>771</v>
      </c>
      <c r="N3" s="908" t="s">
        <v>772</v>
      </c>
      <c r="O3" s="908" t="s">
        <v>773</v>
      </c>
      <c r="P3" s="908" t="s">
        <v>774</v>
      </c>
      <c r="Q3" s="984"/>
    </row>
    <row r="4" spans="1:18">
      <c r="A4" s="909">
        <v>1</v>
      </c>
      <c r="B4" s="910" t="s">
        <v>1171</v>
      </c>
      <c r="C4" s="911">
        <v>44593</v>
      </c>
      <c r="D4" s="912" t="s">
        <v>1173</v>
      </c>
      <c r="E4" s="913">
        <v>2700000</v>
      </c>
      <c r="F4" s="914">
        <v>10</v>
      </c>
      <c r="G4" s="915">
        <v>35</v>
      </c>
      <c r="H4" s="914">
        <v>45</v>
      </c>
      <c r="I4" s="916">
        <v>12.15</v>
      </c>
      <c r="J4" s="916">
        <v>0</v>
      </c>
      <c r="K4" s="916">
        <v>12.15</v>
      </c>
      <c r="L4" s="917" t="s">
        <v>1177</v>
      </c>
      <c r="M4" s="918">
        <v>0</v>
      </c>
      <c r="N4" s="918">
        <v>1179000</v>
      </c>
      <c r="O4" s="918">
        <v>1383000</v>
      </c>
      <c r="P4" s="918">
        <v>138000</v>
      </c>
      <c r="Q4" s="918">
        <v>2562000</v>
      </c>
    </row>
    <row r="5" spans="1:18">
      <c r="A5" s="909">
        <v>2</v>
      </c>
      <c r="B5" s="910" t="s">
        <v>1172</v>
      </c>
      <c r="C5" s="911">
        <v>44600</v>
      </c>
      <c r="D5" s="912" t="s">
        <v>1174</v>
      </c>
      <c r="E5" s="913">
        <v>156729745</v>
      </c>
      <c r="F5" s="914">
        <v>1</v>
      </c>
      <c r="G5" s="919">
        <v>229</v>
      </c>
      <c r="H5" s="914">
        <v>230</v>
      </c>
      <c r="I5" s="916">
        <v>3600</v>
      </c>
      <c r="J5" s="916">
        <v>0</v>
      </c>
      <c r="K5" s="916">
        <v>3600</v>
      </c>
      <c r="L5" s="920" t="s">
        <v>1178</v>
      </c>
      <c r="M5" s="921">
        <v>28534475</v>
      </c>
      <c r="N5" s="921">
        <v>20819909</v>
      </c>
      <c r="O5" s="921">
        <v>48579786</v>
      </c>
      <c r="P5" s="921">
        <v>17930358</v>
      </c>
      <c r="Q5" s="918">
        <v>97934170</v>
      </c>
    </row>
    <row r="6" spans="1:18">
      <c r="A6" s="909">
        <v>3</v>
      </c>
      <c r="B6" s="922" t="s">
        <v>1183</v>
      </c>
      <c r="C6" s="923">
        <v>44601</v>
      </c>
      <c r="D6" s="924" t="s">
        <v>1173</v>
      </c>
      <c r="E6" s="925">
        <v>530000</v>
      </c>
      <c r="F6" s="914">
        <v>10</v>
      </c>
      <c r="G6" s="919">
        <v>41</v>
      </c>
      <c r="H6" s="914">
        <v>51</v>
      </c>
      <c r="I6" s="916">
        <v>2.7</v>
      </c>
      <c r="J6" s="916">
        <v>0</v>
      </c>
      <c r="K6" s="916">
        <v>2.7</v>
      </c>
      <c r="L6" s="920" t="s">
        <v>1179</v>
      </c>
      <c r="M6" s="921">
        <v>0</v>
      </c>
      <c r="N6" s="921">
        <v>204000</v>
      </c>
      <c r="O6" s="921">
        <v>296000</v>
      </c>
      <c r="P6" s="921">
        <v>30000</v>
      </c>
      <c r="Q6" s="918">
        <v>500000</v>
      </c>
    </row>
    <row r="7" spans="1:18">
      <c r="A7" s="909">
        <v>4</v>
      </c>
      <c r="B7" s="910" t="s">
        <v>1184</v>
      </c>
      <c r="C7" s="911">
        <v>44601</v>
      </c>
      <c r="D7" s="912" t="s">
        <v>1173</v>
      </c>
      <c r="E7" s="913">
        <v>4000000</v>
      </c>
      <c r="F7" s="914">
        <v>10</v>
      </c>
      <c r="G7" s="919">
        <v>0</v>
      </c>
      <c r="H7" s="914">
        <v>10</v>
      </c>
      <c r="I7" s="916">
        <v>4</v>
      </c>
      <c r="J7" s="918">
        <v>0</v>
      </c>
      <c r="K7" s="918">
        <v>4</v>
      </c>
      <c r="L7" s="920" t="s">
        <v>1180</v>
      </c>
      <c r="M7" s="918">
        <v>0</v>
      </c>
      <c r="N7" s="918">
        <v>1900000</v>
      </c>
      <c r="O7" s="918">
        <v>1900000</v>
      </c>
      <c r="P7" s="918">
        <v>200000</v>
      </c>
      <c r="Q7" s="918">
        <v>3800000</v>
      </c>
    </row>
    <row r="8" spans="1:18">
      <c r="A8" s="909">
        <v>5</v>
      </c>
      <c r="B8" s="910" t="s">
        <v>1185</v>
      </c>
      <c r="C8" s="911">
        <v>44608</v>
      </c>
      <c r="D8" s="912" t="s">
        <v>1173</v>
      </c>
      <c r="E8" s="913">
        <v>2000000</v>
      </c>
      <c r="F8" s="914">
        <v>10</v>
      </c>
      <c r="G8" s="919">
        <v>45</v>
      </c>
      <c r="H8" s="914">
        <v>55</v>
      </c>
      <c r="I8" s="916">
        <v>1.1000000000000001</v>
      </c>
      <c r="J8" s="916">
        <v>0</v>
      </c>
      <c r="K8" s="916">
        <v>1.1000000000000001</v>
      </c>
      <c r="L8" s="920" t="s">
        <v>1181</v>
      </c>
      <c r="M8" s="918">
        <v>0</v>
      </c>
      <c r="N8" s="918">
        <v>950000</v>
      </c>
      <c r="O8" s="918">
        <v>950000</v>
      </c>
      <c r="P8" s="918">
        <v>100000</v>
      </c>
      <c r="Q8" s="918">
        <v>1900000</v>
      </c>
    </row>
    <row r="9" spans="1:18">
      <c r="A9" s="909">
        <v>6</v>
      </c>
      <c r="B9" s="910" t="s">
        <v>1186</v>
      </c>
      <c r="C9" s="911">
        <v>44608</v>
      </c>
      <c r="D9" s="912" t="s">
        <v>1174</v>
      </c>
      <c r="E9" s="913">
        <v>36364838</v>
      </c>
      <c r="F9" s="914">
        <v>1</v>
      </c>
      <c r="G9" s="919">
        <v>865</v>
      </c>
      <c r="H9" s="914">
        <v>866</v>
      </c>
      <c r="I9" s="916">
        <v>0</v>
      </c>
      <c r="J9" s="916">
        <v>3149.19</v>
      </c>
      <c r="K9" s="916">
        <v>3149.19</v>
      </c>
      <c r="L9" s="920" t="s">
        <v>1182</v>
      </c>
      <c r="M9" s="918">
        <v>18981312</v>
      </c>
      <c r="N9" s="918">
        <v>4400433</v>
      </c>
      <c r="O9" s="918">
        <v>2073643</v>
      </c>
      <c r="P9" s="918">
        <v>0</v>
      </c>
      <c r="Q9" s="918">
        <v>25455388</v>
      </c>
      <c r="R9" s="82"/>
    </row>
    <row r="10" spans="1:18">
      <c r="A10" s="909">
        <v>7</v>
      </c>
      <c r="B10" s="926" t="s">
        <v>1170</v>
      </c>
      <c r="C10" s="911">
        <v>44620</v>
      </c>
      <c r="D10" s="912" t="s">
        <v>1175</v>
      </c>
      <c r="E10" s="913">
        <v>9951200</v>
      </c>
      <c r="F10" s="914">
        <v>10</v>
      </c>
      <c r="G10" s="919">
        <v>41</v>
      </c>
      <c r="H10" s="914">
        <v>51</v>
      </c>
      <c r="I10" s="916">
        <v>50.75</v>
      </c>
      <c r="J10" s="916">
        <v>0</v>
      </c>
      <c r="K10" s="916">
        <v>50.75</v>
      </c>
      <c r="L10" s="920">
        <v>0</v>
      </c>
      <c r="M10" s="918">
        <v>0</v>
      </c>
      <c r="N10" s="918">
        <v>0</v>
      </c>
      <c r="O10" s="918">
        <v>0</v>
      </c>
      <c r="P10" s="918">
        <v>0</v>
      </c>
      <c r="Q10" s="918">
        <v>0</v>
      </c>
    </row>
    <row r="11" spans="1:18">
      <c r="A11" s="909">
        <v>8</v>
      </c>
      <c r="B11" s="926" t="s">
        <v>1187</v>
      </c>
      <c r="C11" s="911">
        <v>44606</v>
      </c>
      <c r="D11" s="912" t="s">
        <v>1175</v>
      </c>
      <c r="E11" s="913">
        <v>22222222</v>
      </c>
      <c r="F11" s="912">
        <v>2</v>
      </c>
      <c r="G11" s="919">
        <v>16</v>
      </c>
      <c r="H11" s="912">
        <v>18</v>
      </c>
      <c r="I11" s="916">
        <v>39.99</v>
      </c>
      <c r="J11" s="916">
        <v>0</v>
      </c>
      <c r="K11" s="916">
        <v>39.99</v>
      </c>
      <c r="L11" s="920">
        <v>0</v>
      </c>
      <c r="M11" s="918">
        <v>0</v>
      </c>
      <c r="N11" s="918">
        <v>0</v>
      </c>
      <c r="O11" s="918">
        <v>0</v>
      </c>
      <c r="P11" s="918">
        <v>0</v>
      </c>
      <c r="Q11" s="918">
        <v>0</v>
      </c>
    </row>
    <row r="12" spans="1:18">
      <c r="A12" s="909">
        <v>9</v>
      </c>
      <c r="B12" s="926" t="s">
        <v>1211</v>
      </c>
      <c r="C12" s="911">
        <v>44606</v>
      </c>
      <c r="D12" s="912" t="s">
        <v>1175</v>
      </c>
      <c r="E12" s="913">
        <v>1470000</v>
      </c>
      <c r="F12" s="912">
        <v>10</v>
      </c>
      <c r="G12" s="919">
        <v>20</v>
      </c>
      <c r="H12" s="912">
        <v>30</v>
      </c>
      <c r="I12" s="916">
        <v>4.41</v>
      </c>
      <c r="J12" s="916">
        <v>0</v>
      </c>
      <c r="K12" s="916">
        <v>4.41</v>
      </c>
      <c r="L12" s="920">
        <v>0</v>
      </c>
      <c r="M12" s="918">
        <v>0</v>
      </c>
      <c r="N12" s="918">
        <v>0</v>
      </c>
      <c r="O12" s="918">
        <v>0</v>
      </c>
      <c r="P12" s="918">
        <v>0</v>
      </c>
      <c r="Q12" s="918">
        <v>0</v>
      </c>
    </row>
    <row r="13" spans="1:18">
      <c r="A13" s="909">
        <v>10</v>
      </c>
      <c r="B13" s="926" t="s">
        <v>1212</v>
      </c>
      <c r="C13" s="911">
        <v>44610</v>
      </c>
      <c r="D13" s="912" t="s">
        <v>1175</v>
      </c>
      <c r="E13" s="913">
        <v>4999058</v>
      </c>
      <c r="F13" s="912">
        <v>5</v>
      </c>
      <c r="G13" s="919">
        <v>30</v>
      </c>
      <c r="H13" s="912">
        <v>35</v>
      </c>
      <c r="I13" s="916">
        <v>17.489999999999998</v>
      </c>
      <c r="J13" s="916">
        <v>0</v>
      </c>
      <c r="K13" s="916">
        <v>17.489999999999998</v>
      </c>
      <c r="L13" s="920">
        <v>0</v>
      </c>
      <c r="M13" s="918">
        <v>0</v>
      </c>
      <c r="N13" s="918">
        <v>0</v>
      </c>
      <c r="O13" s="918">
        <v>0</v>
      </c>
      <c r="P13" s="918">
        <v>0</v>
      </c>
      <c r="Q13" s="918">
        <v>0</v>
      </c>
    </row>
    <row r="14" spans="1:18">
      <c r="A14" s="909">
        <v>11</v>
      </c>
      <c r="B14" s="926" t="s">
        <v>1213</v>
      </c>
      <c r="C14" s="911">
        <v>44593</v>
      </c>
      <c r="D14" s="912" t="s">
        <v>1176</v>
      </c>
      <c r="E14" s="912">
        <v>4300000</v>
      </c>
      <c r="F14" s="912">
        <v>10</v>
      </c>
      <c r="G14" s="919">
        <v>41</v>
      </c>
      <c r="H14" s="912">
        <v>51</v>
      </c>
      <c r="I14" s="916">
        <v>21.93</v>
      </c>
      <c r="J14" s="916">
        <v>0</v>
      </c>
      <c r="K14" s="916">
        <v>21.93</v>
      </c>
      <c r="L14" s="927">
        <v>5.79</v>
      </c>
      <c r="M14" s="918">
        <v>0</v>
      </c>
      <c r="N14" s="918">
        <v>884000</v>
      </c>
      <c r="O14" s="918">
        <v>3200000</v>
      </c>
      <c r="P14" s="918">
        <v>216000</v>
      </c>
      <c r="Q14" s="918">
        <v>4084000</v>
      </c>
    </row>
    <row r="15" spans="1:18">
      <c r="A15" s="909">
        <v>12</v>
      </c>
      <c r="B15" s="926" t="s">
        <v>1214</v>
      </c>
      <c r="C15" s="911">
        <v>44613</v>
      </c>
      <c r="D15" s="912" t="s">
        <v>1176</v>
      </c>
      <c r="E15" s="912">
        <v>800000</v>
      </c>
      <c r="F15" s="912">
        <v>10</v>
      </c>
      <c r="G15" s="919">
        <v>115</v>
      </c>
      <c r="H15" s="912">
        <v>125</v>
      </c>
      <c r="I15" s="916">
        <v>10</v>
      </c>
      <c r="J15" s="916">
        <v>0</v>
      </c>
      <c r="K15" s="916">
        <v>10</v>
      </c>
      <c r="L15" s="927">
        <v>3.03</v>
      </c>
      <c r="M15" s="918">
        <v>0</v>
      </c>
      <c r="N15" s="918">
        <v>369000</v>
      </c>
      <c r="O15" s="918">
        <v>391000</v>
      </c>
      <c r="P15" s="918">
        <v>40000</v>
      </c>
      <c r="Q15" s="918">
        <v>760000</v>
      </c>
    </row>
    <row r="16" spans="1:18">
      <c r="A16" s="909">
        <v>13</v>
      </c>
      <c r="B16" s="926" t="s">
        <v>1215</v>
      </c>
      <c r="C16" s="911">
        <v>44615</v>
      </c>
      <c r="D16" s="912" t="s">
        <v>1176</v>
      </c>
      <c r="E16" s="912">
        <v>2771200</v>
      </c>
      <c r="F16" s="912">
        <v>10</v>
      </c>
      <c r="G16" s="919">
        <v>63</v>
      </c>
      <c r="H16" s="912">
        <v>73</v>
      </c>
      <c r="I16" s="916">
        <v>20.22</v>
      </c>
      <c r="J16" s="916">
        <v>0</v>
      </c>
      <c r="K16" s="916">
        <v>20.22</v>
      </c>
      <c r="L16" s="927">
        <v>1.86</v>
      </c>
      <c r="M16" s="918">
        <v>0</v>
      </c>
      <c r="N16" s="918">
        <v>1315200</v>
      </c>
      <c r="O16" s="918">
        <v>1315200</v>
      </c>
      <c r="P16" s="918">
        <v>140800</v>
      </c>
      <c r="Q16" s="918">
        <v>2630400</v>
      </c>
    </row>
    <row r="17" spans="1:17">
      <c r="A17" s="928"/>
      <c r="B17" s="929"/>
      <c r="C17" s="930"/>
      <c r="D17" s="931"/>
      <c r="E17" s="932"/>
      <c r="F17" s="932"/>
      <c r="G17" s="932"/>
      <c r="H17" s="932"/>
      <c r="I17" s="933"/>
      <c r="J17" s="933"/>
      <c r="K17" s="933"/>
      <c r="L17" s="932"/>
      <c r="M17" s="934"/>
      <c r="N17" s="934"/>
      <c r="O17" s="934"/>
      <c r="P17" s="934"/>
      <c r="Q17" s="934"/>
    </row>
    <row r="18" spans="1:17">
      <c r="A18" s="16" t="s">
        <v>807</v>
      </c>
      <c r="B18" s="16" t="s">
        <v>805</v>
      </c>
    </row>
    <row r="19" spans="1:17">
      <c r="B19" s="16" t="s">
        <v>806</v>
      </c>
    </row>
    <row r="20" spans="1:17">
      <c r="B20" s="16" t="s">
        <v>776</v>
      </c>
    </row>
    <row r="26" spans="1:17">
      <c r="D26" s="82"/>
    </row>
  </sheetData>
  <mergeCells count="13">
    <mergeCell ref="A1:I1"/>
    <mergeCell ref="I2:K2"/>
    <mergeCell ref="M2:P2"/>
    <mergeCell ref="Q2:Q3"/>
    <mergeCell ref="A2:A3"/>
    <mergeCell ref="B2:B3"/>
    <mergeCell ref="C2:C3"/>
    <mergeCell ref="D2:D3"/>
    <mergeCell ref="E2:E3"/>
    <mergeCell ref="F2:F3"/>
    <mergeCell ref="H2:H3"/>
    <mergeCell ref="L2:L3"/>
    <mergeCell ref="G2:G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4"/>
  <sheetViews>
    <sheetView zoomScaleNormal="100" workbookViewId="0">
      <selection activeCell="D8" sqref="D8"/>
    </sheetView>
  </sheetViews>
  <sheetFormatPr defaultColWidth="9.140625" defaultRowHeight="15"/>
  <cols>
    <col min="1" max="1" width="8.140625" style="821" bestFit="1" customWidth="1"/>
    <col min="2" max="2" width="29.5703125" style="821" customWidth="1"/>
    <col min="3" max="3" width="24.140625" style="821" customWidth="1"/>
    <col min="4" max="4" width="15.140625" style="821" customWidth="1"/>
    <col min="5" max="5" width="11.140625" style="821" bestFit="1" customWidth="1"/>
    <col min="6" max="6" width="11.5703125" style="821" bestFit="1" customWidth="1"/>
    <col min="7" max="7" width="12.42578125" style="821" bestFit="1" customWidth="1"/>
    <col min="8" max="8" width="12.5703125" style="821" bestFit="1" customWidth="1"/>
    <col min="9" max="9" width="9.42578125" style="821" bestFit="1" customWidth="1"/>
    <col min="10" max="10" width="8.5703125" style="821" bestFit="1" customWidth="1"/>
    <col min="11" max="11" width="7.42578125" style="821" bestFit="1" customWidth="1"/>
    <col min="12" max="12" width="4.5703125" style="821" bestFit="1" customWidth="1"/>
    <col min="13" max="16384" width="9.140625" style="821"/>
  </cols>
  <sheetData>
    <row r="1" spans="1:11" ht="15.75" customHeight="1">
      <c r="A1" s="991" t="s">
        <v>1148</v>
      </c>
      <c r="B1" s="991"/>
      <c r="C1" s="991"/>
      <c r="D1" s="991"/>
      <c r="E1" s="991"/>
      <c r="F1" s="991"/>
      <c r="G1" s="991"/>
      <c r="H1" s="991"/>
      <c r="I1" s="991"/>
      <c r="J1" s="991"/>
      <c r="K1" s="991"/>
    </row>
    <row r="2" spans="1:11" s="822" customFormat="1" ht="43.5" customHeight="1">
      <c r="A2" s="992" t="s">
        <v>77</v>
      </c>
      <c r="B2" s="992" t="s">
        <v>78</v>
      </c>
      <c r="C2" s="992" t="s">
        <v>79</v>
      </c>
      <c r="D2" s="897"/>
      <c r="E2" s="992" t="s">
        <v>80</v>
      </c>
      <c r="F2" s="992" t="s">
        <v>81</v>
      </c>
      <c r="G2" s="994" t="s">
        <v>82</v>
      </c>
      <c r="H2" s="995"/>
      <c r="I2" s="996" t="s">
        <v>760</v>
      </c>
      <c r="J2" s="992" t="s">
        <v>761</v>
      </c>
    </row>
    <row r="3" spans="1:11" s="822" customFormat="1" ht="55.5" customHeight="1">
      <c r="A3" s="993"/>
      <c r="B3" s="993"/>
      <c r="C3" s="993"/>
      <c r="D3" s="898" t="s">
        <v>759</v>
      </c>
      <c r="E3" s="993"/>
      <c r="F3" s="993"/>
      <c r="G3" s="899" t="s">
        <v>83</v>
      </c>
      <c r="H3" s="899" t="s">
        <v>84</v>
      </c>
      <c r="I3" s="997"/>
      <c r="J3" s="993"/>
    </row>
    <row r="4" spans="1:11" ht="45">
      <c r="A4" s="935">
        <v>1</v>
      </c>
      <c r="B4" s="936" t="s">
        <v>1196</v>
      </c>
      <c r="C4" s="936" t="s">
        <v>1188</v>
      </c>
      <c r="D4" s="937">
        <v>44453</v>
      </c>
      <c r="E4" s="937">
        <v>44589</v>
      </c>
      <c r="F4" s="937">
        <v>44602</v>
      </c>
      <c r="G4" s="938">
        <v>1624543</v>
      </c>
      <c r="H4" s="939">
        <v>26</v>
      </c>
      <c r="I4" s="939">
        <v>10</v>
      </c>
      <c r="J4" s="939">
        <v>1.62</v>
      </c>
    </row>
    <row r="5" spans="1:11">
      <c r="A5" s="935">
        <v>2</v>
      </c>
      <c r="B5" s="936" t="s">
        <v>1197</v>
      </c>
      <c r="C5" s="936" t="s">
        <v>1206</v>
      </c>
      <c r="D5" s="937">
        <v>44480</v>
      </c>
      <c r="E5" s="937">
        <v>44589</v>
      </c>
      <c r="F5" s="937">
        <v>44602</v>
      </c>
      <c r="G5" s="938">
        <v>1911796</v>
      </c>
      <c r="H5" s="939">
        <v>26</v>
      </c>
      <c r="I5" s="939">
        <v>352.53</v>
      </c>
      <c r="J5" s="939">
        <v>67.39</v>
      </c>
    </row>
    <row r="6" spans="1:11" ht="45">
      <c r="A6" s="935">
        <v>3</v>
      </c>
      <c r="B6" s="936" t="s">
        <v>1198</v>
      </c>
      <c r="C6" s="936" t="s">
        <v>1189</v>
      </c>
      <c r="D6" s="937">
        <v>44483</v>
      </c>
      <c r="E6" s="937">
        <v>44585</v>
      </c>
      <c r="F6" s="937">
        <v>44599</v>
      </c>
      <c r="G6" s="938">
        <v>1807730</v>
      </c>
      <c r="H6" s="939">
        <v>26</v>
      </c>
      <c r="I6" s="939">
        <v>1.75</v>
      </c>
      <c r="J6" s="939">
        <v>0.31</v>
      </c>
    </row>
    <row r="7" spans="1:11" ht="30">
      <c r="A7" s="935">
        <v>4</v>
      </c>
      <c r="B7" s="936" t="s">
        <v>1199</v>
      </c>
      <c r="C7" s="936" t="s">
        <v>1207</v>
      </c>
      <c r="D7" s="937">
        <v>44489</v>
      </c>
      <c r="E7" s="937">
        <v>44589</v>
      </c>
      <c r="F7" s="937">
        <v>44602</v>
      </c>
      <c r="G7" s="938">
        <v>2784600</v>
      </c>
      <c r="H7" s="939">
        <v>26</v>
      </c>
      <c r="I7" s="939">
        <v>46.54</v>
      </c>
      <c r="J7" s="939">
        <v>12.95</v>
      </c>
    </row>
    <row r="8" spans="1:11" ht="75">
      <c r="A8" s="935">
        <v>5</v>
      </c>
      <c r="B8" s="936" t="s">
        <v>1200</v>
      </c>
      <c r="C8" s="936" t="s">
        <v>1190</v>
      </c>
      <c r="D8" s="937">
        <v>44498</v>
      </c>
      <c r="E8" s="937">
        <v>44582</v>
      </c>
      <c r="F8" s="937">
        <v>44596</v>
      </c>
      <c r="G8" s="938">
        <v>8500000</v>
      </c>
      <c r="H8" s="939">
        <v>26.95</v>
      </c>
      <c r="I8" s="939">
        <v>1.65</v>
      </c>
      <c r="J8" s="939">
        <v>1.4</v>
      </c>
    </row>
    <row r="9" spans="1:11" ht="30">
      <c r="A9" s="935">
        <v>6</v>
      </c>
      <c r="B9" s="936" t="s">
        <v>1201</v>
      </c>
      <c r="C9" s="936" t="s">
        <v>1191</v>
      </c>
      <c r="D9" s="937">
        <v>44503</v>
      </c>
      <c r="E9" s="937">
        <v>44589</v>
      </c>
      <c r="F9" s="937">
        <v>44602</v>
      </c>
      <c r="G9" s="938">
        <v>558373</v>
      </c>
      <c r="H9" s="939">
        <v>16.34</v>
      </c>
      <c r="I9" s="939">
        <v>51</v>
      </c>
      <c r="J9" s="939">
        <v>2.84</v>
      </c>
    </row>
    <row r="10" spans="1:11" ht="75">
      <c r="A10" s="935">
        <v>7</v>
      </c>
      <c r="B10" s="936" t="s">
        <v>1202</v>
      </c>
      <c r="C10" s="936" t="s">
        <v>1208</v>
      </c>
      <c r="D10" s="937">
        <v>44503</v>
      </c>
      <c r="E10" s="937">
        <v>44586</v>
      </c>
      <c r="F10" s="937">
        <v>44600</v>
      </c>
      <c r="G10" s="938">
        <v>2490751</v>
      </c>
      <c r="H10" s="939">
        <v>26</v>
      </c>
      <c r="I10" s="939">
        <v>25</v>
      </c>
      <c r="J10" s="939">
        <v>6.22</v>
      </c>
    </row>
    <row r="11" spans="1:11">
      <c r="A11" s="935">
        <v>8</v>
      </c>
      <c r="B11" s="936" t="s">
        <v>1203</v>
      </c>
      <c r="C11" s="936" t="s">
        <v>1209</v>
      </c>
      <c r="D11" s="937">
        <v>44524</v>
      </c>
      <c r="E11" s="937">
        <v>44588</v>
      </c>
      <c r="F11" s="937">
        <v>44601</v>
      </c>
      <c r="G11" s="938">
        <v>7459400</v>
      </c>
      <c r="H11" s="939">
        <v>26</v>
      </c>
      <c r="I11" s="939">
        <v>130.5</v>
      </c>
      <c r="J11" s="939">
        <v>97.34</v>
      </c>
    </row>
    <row r="12" spans="1:11" ht="45">
      <c r="A12" s="935">
        <v>9</v>
      </c>
      <c r="B12" s="936" t="s">
        <v>1204</v>
      </c>
      <c r="C12" s="936" t="s">
        <v>1192</v>
      </c>
      <c r="D12" s="937">
        <v>44536</v>
      </c>
      <c r="E12" s="937">
        <v>44586</v>
      </c>
      <c r="F12" s="937">
        <v>44600</v>
      </c>
      <c r="G12" s="938">
        <v>3723928</v>
      </c>
      <c r="H12" s="939">
        <v>26</v>
      </c>
      <c r="I12" s="939">
        <v>3.75</v>
      </c>
      <c r="J12" s="939">
        <v>1.39</v>
      </c>
    </row>
    <row r="13" spans="1:11">
      <c r="A13" s="935">
        <v>10</v>
      </c>
      <c r="B13" s="936" t="s">
        <v>1193</v>
      </c>
      <c r="C13" s="936" t="s">
        <v>1194</v>
      </c>
      <c r="D13" s="937">
        <v>44544</v>
      </c>
      <c r="E13" s="937">
        <v>44600</v>
      </c>
      <c r="F13" s="937">
        <v>44613</v>
      </c>
      <c r="G13" s="938">
        <v>786000</v>
      </c>
      <c r="H13" s="939">
        <v>26.18</v>
      </c>
      <c r="I13" s="939">
        <v>20</v>
      </c>
      <c r="J13" s="939">
        <v>1.57</v>
      </c>
    </row>
    <row r="14" spans="1:11" ht="39" customHeight="1">
      <c r="A14" s="935">
        <v>11</v>
      </c>
      <c r="B14" s="936" t="s">
        <v>1205</v>
      </c>
      <c r="C14" s="936" t="s">
        <v>1195</v>
      </c>
      <c r="D14" s="937">
        <v>44547</v>
      </c>
      <c r="E14" s="937">
        <v>44602</v>
      </c>
      <c r="F14" s="937">
        <v>44615</v>
      </c>
      <c r="G14" s="938">
        <v>872898</v>
      </c>
      <c r="H14" s="939">
        <v>26</v>
      </c>
      <c r="I14" s="939">
        <v>7</v>
      </c>
      <c r="J14" s="939">
        <v>0.61</v>
      </c>
    </row>
  </sheetData>
  <mergeCells count="9">
    <mergeCell ref="A1:K1"/>
    <mergeCell ref="A2:A3"/>
    <mergeCell ref="B2:B3"/>
    <mergeCell ref="C2:C3"/>
    <mergeCell ref="E2:E3"/>
    <mergeCell ref="F2:F3"/>
    <mergeCell ref="G2:H2"/>
    <mergeCell ref="I2:I3"/>
    <mergeCell ref="J2:J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3"/>
  <sheetViews>
    <sheetView zoomScaleNormal="100" workbookViewId="0">
      <selection activeCell="E23" sqref="E23"/>
    </sheetView>
  </sheetViews>
  <sheetFormatPr defaultColWidth="9.140625" defaultRowHeight="15"/>
  <cols>
    <col min="1" max="1" width="14.5703125" style="16" bestFit="1" customWidth="1"/>
    <col min="2" max="2" width="11.5703125" style="16" bestFit="1" customWidth="1"/>
    <col min="3" max="3" width="12.140625" style="16" bestFit="1" customWidth="1"/>
    <col min="4" max="4" width="12" style="16" bestFit="1" customWidth="1"/>
    <col min="5" max="5" width="12.140625" style="16" bestFit="1" customWidth="1"/>
    <col min="6" max="6" width="11.42578125" style="16" bestFit="1" customWidth="1"/>
    <col min="7" max="7" width="12.140625" style="16" bestFit="1" customWidth="1"/>
    <col min="8" max="8" width="9" style="16" bestFit="1" customWidth="1"/>
    <col min="9" max="9" width="11.5703125" style="16" bestFit="1" customWidth="1"/>
    <col min="10" max="10" width="4.5703125" style="16" bestFit="1" customWidth="1"/>
    <col min="11" max="16384" width="9.140625" style="16"/>
  </cols>
  <sheetData>
    <row r="1" spans="1:9" ht="13.5" customHeight="1">
      <c r="A1" s="998" t="s">
        <v>767</v>
      </c>
      <c r="B1" s="998"/>
      <c r="C1" s="998"/>
      <c r="D1" s="998"/>
      <c r="E1" s="998"/>
      <c r="F1" s="998"/>
      <c r="G1" s="998"/>
      <c r="H1" s="998"/>
      <c r="I1" s="998"/>
    </row>
    <row r="2" spans="1:9" s="34" customFormat="1" ht="20.25" customHeight="1">
      <c r="A2" s="999" t="s">
        <v>85</v>
      </c>
      <c r="B2" s="1002" t="s">
        <v>86</v>
      </c>
      <c r="C2" s="1003"/>
      <c r="D2" s="1003"/>
      <c r="E2" s="1003"/>
      <c r="F2" s="1003"/>
      <c r="G2" s="1003"/>
      <c r="H2" s="1003"/>
      <c r="I2" s="1004"/>
    </row>
    <row r="3" spans="1:9" s="34" customFormat="1" ht="18" customHeight="1">
      <c r="A3" s="1000"/>
      <c r="B3" s="1002" t="s">
        <v>87</v>
      </c>
      <c r="C3" s="1003"/>
      <c r="D3" s="1003"/>
      <c r="E3" s="1003"/>
      <c r="F3" s="1003"/>
      <c r="G3" s="1004"/>
      <c r="H3" s="1005" t="s">
        <v>88</v>
      </c>
      <c r="I3" s="1006"/>
    </row>
    <row r="4" spans="1:9" s="34" customFormat="1" ht="26.25" customHeight="1">
      <c r="A4" s="1000"/>
      <c r="B4" s="1007" t="s">
        <v>89</v>
      </c>
      <c r="C4" s="1008"/>
      <c r="D4" s="1007" t="s">
        <v>90</v>
      </c>
      <c r="E4" s="1008"/>
      <c r="F4" s="1007" t="s">
        <v>91</v>
      </c>
      <c r="G4" s="1008"/>
      <c r="H4" s="1009" t="s">
        <v>92</v>
      </c>
      <c r="I4" s="1009" t="s">
        <v>754</v>
      </c>
    </row>
    <row r="5" spans="1:9" s="34" customFormat="1" ht="27.75" customHeight="1">
      <c r="A5" s="1001"/>
      <c r="B5" s="18" t="s">
        <v>92</v>
      </c>
      <c r="C5" s="18" t="s">
        <v>754</v>
      </c>
      <c r="D5" s="18" t="s">
        <v>92</v>
      </c>
      <c r="E5" s="18" t="s">
        <v>754</v>
      </c>
      <c r="F5" s="18" t="s">
        <v>92</v>
      </c>
      <c r="G5" s="18" t="s">
        <v>532</v>
      </c>
      <c r="H5" s="1010"/>
      <c r="I5" s="1010"/>
    </row>
    <row r="6" spans="1:9" s="41" customFormat="1" ht="18" customHeight="1">
      <c r="A6" s="23" t="s">
        <v>93</v>
      </c>
      <c r="B6" s="26">
        <v>35</v>
      </c>
      <c r="C6" s="25">
        <v>9160.09</v>
      </c>
      <c r="D6" s="26">
        <v>3</v>
      </c>
      <c r="E6" s="25">
        <v>373.53</v>
      </c>
      <c r="F6" s="26">
        <v>9</v>
      </c>
      <c r="G6" s="25">
        <v>286.77999999999997</v>
      </c>
      <c r="H6" s="26">
        <v>47</v>
      </c>
      <c r="I6" s="30">
        <v>9380.3700000000008</v>
      </c>
    </row>
    <row r="7" spans="1:9" s="41" customFormat="1" ht="18" customHeight="1">
      <c r="A7" s="23" t="s">
        <v>94</v>
      </c>
      <c r="B7" s="24">
        <f>SUM(B8:B18)</f>
        <v>52</v>
      </c>
      <c r="C7" s="24">
        <f t="shared" ref="C7:I7" si="0">SUM(C8:C18)</f>
        <v>15480.09</v>
      </c>
      <c r="D7" s="24">
        <f t="shared" si="0"/>
        <v>1</v>
      </c>
      <c r="E7" s="24">
        <f t="shared" si="0"/>
        <v>5948.01</v>
      </c>
      <c r="F7" s="24">
        <f t="shared" si="0"/>
        <v>16</v>
      </c>
      <c r="G7" s="24">
        <f t="shared" si="0"/>
        <v>1996</v>
      </c>
      <c r="H7" s="24">
        <f t="shared" si="0"/>
        <v>64</v>
      </c>
      <c r="I7" s="24">
        <f t="shared" si="0"/>
        <v>23424.1</v>
      </c>
    </row>
    <row r="8" spans="1:9" s="34" customFormat="1" ht="18" customHeight="1">
      <c r="A8" s="19" t="s">
        <v>95</v>
      </c>
      <c r="B8" s="22">
        <v>5</v>
      </c>
      <c r="C8" s="21">
        <v>26.85</v>
      </c>
      <c r="D8" s="22">
        <v>1</v>
      </c>
      <c r="E8" s="21">
        <v>5948.01</v>
      </c>
      <c r="F8" s="22">
        <v>0</v>
      </c>
      <c r="G8" s="21">
        <v>0</v>
      </c>
      <c r="H8" s="22">
        <v>6</v>
      </c>
      <c r="I8" s="28">
        <v>5974.86</v>
      </c>
    </row>
    <row r="9" spans="1:9" s="34" customFormat="1" ht="18" customHeight="1">
      <c r="A9" s="19" t="s">
        <v>96</v>
      </c>
      <c r="B9" s="22">
        <v>4</v>
      </c>
      <c r="C9" s="21">
        <v>1400.44</v>
      </c>
      <c r="D9" s="22">
        <v>0</v>
      </c>
      <c r="E9" s="21">
        <v>0</v>
      </c>
      <c r="F9" s="22">
        <v>0</v>
      </c>
      <c r="G9" s="21">
        <v>0</v>
      </c>
      <c r="H9" s="22">
        <v>3</v>
      </c>
      <c r="I9" s="28">
        <v>1400.44</v>
      </c>
    </row>
    <row r="10" spans="1:9" s="34" customFormat="1" ht="18" customHeight="1">
      <c r="A10" s="19" t="s">
        <v>97</v>
      </c>
      <c r="B10" s="22">
        <v>6</v>
      </c>
      <c r="C10" s="21">
        <v>81.680000000000007</v>
      </c>
      <c r="D10" s="22">
        <v>0</v>
      </c>
      <c r="E10" s="21">
        <v>0</v>
      </c>
      <c r="F10" s="22">
        <v>0</v>
      </c>
      <c r="G10" s="21">
        <v>0</v>
      </c>
      <c r="H10" s="22">
        <v>6</v>
      </c>
      <c r="I10" s="28">
        <v>81.680000000000007</v>
      </c>
    </row>
    <row r="11" spans="1:9" s="34" customFormat="1" ht="18" customHeight="1">
      <c r="A11" s="19" t="s">
        <v>98</v>
      </c>
      <c r="B11" s="22">
        <v>5</v>
      </c>
      <c r="C11" s="21">
        <v>8267.1</v>
      </c>
      <c r="D11" s="22">
        <v>0</v>
      </c>
      <c r="E11" s="21">
        <v>0</v>
      </c>
      <c r="F11" s="22">
        <v>0</v>
      </c>
      <c r="G11" s="21">
        <v>0</v>
      </c>
      <c r="H11" s="22">
        <v>5</v>
      </c>
      <c r="I11" s="28">
        <v>8267.1</v>
      </c>
    </row>
    <row r="12" spans="1:9" s="34" customFormat="1" ht="18" customHeight="1">
      <c r="A12" s="19" t="s">
        <v>99</v>
      </c>
      <c r="B12" s="22">
        <v>8</v>
      </c>
      <c r="C12" s="21">
        <v>2081.96</v>
      </c>
      <c r="D12" s="22">
        <v>0</v>
      </c>
      <c r="E12" s="21">
        <v>0</v>
      </c>
      <c r="F12" s="22">
        <v>0</v>
      </c>
      <c r="G12" s="21">
        <v>0</v>
      </c>
      <c r="H12" s="22">
        <v>8</v>
      </c>
      <c r="I12" s="28">
        <v>2081.96</v>
      </c>
    </row>
    <row r="13" spans="1:9" s="34" customFormat="1" ht="18" customHeight="1">
      <c r="A13" s="171" t="s">
        <v>100</v>
      </c>
      <c r="B13" s="106">
        <v>3</v>
      </c>
      <c r="C13" s="104">
        <v>6</v>
      </c>
      <c r="D13" s="106">
        <v>0</v>
      </c>
      <c r="E13" s="104">
        <v>0</v>
      </c>
      <c r="F13" s="106">
        <v>0</v>
      </c>
      <c r="G13" s="104">
        <v>0</v>
      </c>
      <c r="H13" s="106">
        <v>3</v>
      </c>
      <c r="I13" s="172">
        <v>6</v>
      </c>
    </row>
    <row r="14" spans="1:9" s="34" customFormat="1" ht="18" customHeight="1">
      <c r="A14" s="108" t="s">
        <v>766</v>
      </c>
      <c r="B14" s="109">
        <v>7</v>
      </c>
      <c r="C14" s="51">
        <v>3316.25</v>
      </c>
      <c r="D14" s="109">
        <v>0</v>
      </c>
      <c r="E14" s="51">
        <v>0</v>
      </c>
      <c r="F14" s="109">
        <v>0</v>
      </c>
      <c r="G14" s="51">
        <v>0</v>
      </c>
      <c r="H14" s="109">
        <v>7</v>
      </c>
      <c r="I14" s="173">
        <v>3316.25</v>
      </c>
    </row>
    <row r="15" spans="1:9" s="34" customFormat="1" ht="18" customHeight="1">
      <c r="A15" s="108" t="s">
        <v>804</v>
      </c>
      <c r="B15" s="109">
        <v>6</v>
      </c>
      <c r="C15" s="51">
        <v>107.37</v>
      </c>
      <c r="D15" s="109">
        <v>0</v>
      </c>
      <c r="E15" s="51">
        <v>0</v>
      </c>
      <c r="F15" s="109">
        <v>1</v>
      </c>
      <c r="G15" s="51">
        <v>0.78</v>
      </c>
      <c r="H15" s="109">
        <v>7</v>
      </c>
      <c r="I15" s="173">
        <v>108.15</v>
      </c>
    </row>
    <row r="16" spans="1:9" s="34" customFormat="1" ht="18" customHeight="1">
      <c r="A16" s="108" t="s">
        <v>904</v>
      </c>
      <c r="B16" s="109">
        <v>0</v>
      </c>
      <c r="C16" s="51">
        <v>0</v>
      </c>
      <c r="D16" s="109">
        <v>0</v>
      </c>
      <c r="E16" s="51">
        <v>0</v>
      </c>
      <c r="F16" s="109">
        <v>5</v>
      </c>
      <c r="G16" s="51">
        <v>6.19</v>
      </c>
      <c r="H16" s="109">
        <v>5</v>
      </c>
      <c r="I16" s="173">
        <v>6.19</v>
      </c>
    </row>
    <row r="17" spans="1:9" s="34" customFormat="1" ht="18" customHeight="1">
      <c r="A17" s="108" t="s">
        <v>917</v>
      </c>
      <c r="B17" s="109">
        <v>4</v>
      </c>
      <c r="C17" s="51">
        <v>89.29</v>
      </c>
      <c r="D17" s="109">
        <v>0</v>
      </c>
      <c r="E17" s="51">
        <v>0</v>
      </c>
      <c r="F17" s="109">
        <v>3</v>
      </c>
      <c r="G17" s="51">
        <v>1898.54</v>
      </c>
      <c r="H17" s="109">
        <v>7</v>
      </c>
      <c r="I17" s="173">
        <v>1987.83</v>
      </c>
    </row>
    <row r="18" spans="1:9" s="34" customFormat="1" ht="18" customHeight="1">
      <c r="A18" s="108" t="s">
        <v>1149</v>
      </c>
      <c r="B18" s="109">
        <v>4</v>
      </c>
      <c r="C18" s="51">
        <v>103.15</v>
      </c>
      <c r="D18" s="109">
        <v>0</v>
      </c>
      <c r="E18" s="51">
        <v>0</v>
      </c>
      <c r="F18" s="109">
        <v>7</v>
      </c>
      <c r="G18" s="51">
        <v>90.49</v>
      </c>
      <c r="H18" s="109">
        <v>7</v>
      </c>
      <c r="I18" s="173">
        <v>193.64</v>
      </c>
    </row>
    <row r="19" spans="1:9" s="137" customFormat="1" ht="18" customHeight="1">
      <c r="A19" s="156" t="s">
        <v>462</v>
      </c>
      <c r="B19" s="157"/>
      <c r="C19" s="158"/>
      <c r="D19" s="157"/>
      <c r="E19" s="158"/>
      <c r="F19" s="157"/>
      <c r="G19" s="158"/>
      <c r="H19" s="157"/>
      <c r="I19" s="159"/>
    </row>
    <row r="20" spans="1:9" s="137" customFormat="1" ht="18" customHeight="1">
      <c r="A20" s="156" t="s">
        <v>463</v>
      </c>
      <c r="B20" s="157"/>
      <c r="C20" s="158"/>
      <c r="D20" s="157"/>
      <c r="E20" s="158"/>
      <c r="F20" s="157"/>
      <c r="G20" s="158"/>
      <c r="H20" s="157"/>
      <c r="I20" s="159"/>
    </row>
    <row r="21" spans="1:9" s="34" customFormat="1" ht="15" customHeight="1">
      <c r="A21" s="977" t="s">
        <v>1150</v>
      </c>
      <c r="B21" s="977"/>
      <c r="C21" s="977"/>
      <c r="D21" s="977"/>
      <c r="E21" s="977"/>
      <c r="F21" s="977"/>
      <c r="G21" s="977"/>
      <c r="H21" s="977"/>
      <c r="I21" s="977"/>
    </row>
    <row r="22" spans="1:9" s="34" customFormat="1" ht="13.5" customHeight="1">
      <c r="A22" s="977" t="s">
        <v>76</v>
      </c>
      <c r="B22" s="977"/>
      <c r="C22" s="977"/>
      <c r="D22" s="977"/>
      <c r="E22" s="977"/>
      <c r="F22" s="977"/>
      <c r="G22" s="977"/>
      <c r="H22" s="977"/>
      <c r="I22" s="977"/>
    </row>
    <row r="23" spans="1:9" s="34" customFormat="1" ht="28.35" customHeight="1"/>
  </sheetData>
  <mergeCells count="12">
    <mergeCell ref="A22:I22"/>
    <mergeCell ref="A1:I1"/>
    <mergeCell ref="A2:A5"/>
    <mergeCell ref="B2:I2"/>
    <mergeCell ref="B3:G3"/>
    <mergeCell ref="H3:I3"/>
    <mergeCell ref="B4:C4"/>
    <mergeCell ref="D4:E4"/>
    <mergeCell ref="F4:G4"/>
    <mergeCell ref="H4:H5"/>
    <mergeCell ref="I4:I5"/>
    <mergeCell ref="A21:I21"/>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125"/>
  <sheetViews>
    <sheetView topLeftCell="A26" zoomScaleNormal="100" workbookViewId="0">
      <selection activeCell="E43" sqref="E43"/>
    </sheetView>
  </sheetViews>
  <sheetFormatPr defaultColWidth="9.140625" defaultRowHeight="15"/>
  <cols>
    <col min="1" max="1" width="23.85546875" style="189" customWidth="1"/>
    <col min="2" max="2" width="12.85546875" style="189" customWidth="1"/>
    <col min="3" max="3" width="15.5703125" style="189" bestFit="1" customWidth="1"/>
    <col min="4" max="4" width="6.85546875" style="189" customWidth="1"/>
    <col min="5" max="5" width="15.5703125" style="189" bestFit="1" customWidth="1"/>
    <col min="6" max="6" width="15" style="189" bestFit="1" customWidth="1"/>
    <col min="7" max="7" width="14.140625" style="189" customWidth="1"/>
    <col min="8" max="8" width="15" style="189" bestFit="1" customWidth="1"/>
    <col min="9" max="9" width="15.5703125" style="189" bestFit="1" customWidth="1"/>
    <col min="10" max="10" width="15" style="189" bestFit="1" customWidth="1"/>
    <col min="11" max="11" width="15.5703125" style="189" bestFit="1" customWidth="1"/>
    <col min="12" max="12" width="15" style="189" bestFit="1" customWidth="1"/>
    <col min="13" max="13" width="15.5703125" style="189" bestFit="1" customWidth="1"/>
    <col min="14" max="16" width="15" style="189" bestFit="1" customWidth="1"/>
    <col min="17" max="17" width="15.5703125" style="189" bestFit="1" customWidth="1"/>
    <col min="18" max="18" width="4.5703125" style="189" bestFit="1" customWidth="1"/>
    <col min="19" max="16384" width="9.140625" style="189"/>
  </cols>
  <sheetData>
    <row r="1" spans="1:3">
      <c r="A1" s="378" t="s">
        <v>794</v>
      </c>
    </row>
    <row r="2" spans="1:3">
      <c r="A2" s="1011" t="s">
        <v>828</v>
      </c>
      <c r="B2" s="1012" t="s">
        <v>1210</v>
      </c>
      <c r="C2" s="1012"/>
    </row>
    <row r="3" spans="1:3" ht="30">
      <c r="A3" s="1011"/>
      <c r="B3" s="379" t="s">
        <v>1017</v>
      </c>
      <c r="C3" s="380" t="s">
        <v>1016</v>
      </c>
    </row>
    <row r="4" spans="1:3">
      <c r="A4" s="1018" t="s">
        <v>869</v>
      </c>
      <c r="B4" s="1014"/>
      <c r="C4" s="1015"/>
    </row>
    <row r="5" spans="1:3">
      <c r="A5" s="381" t="s">
        <v>829</v>
      </c>
      <c r="B5" s="382">
        <v>51</v>
      </c>
      <c r="C5" s="383">
        <v>111609.14</v>
      </c>
    </row>
    <row r="6" spans="1:3">
      <c r="A6" s="384" t="s">
        <v>830</v>
      </c>
      <c r="B6" s="382">
        <v>21</v>
      </c>
      <c r="C6" s="383">
        <v>70973</v>
      </c>
    </row>
    <row r="7" spans="1:3" ht="30">
      <c r="A7" s="385" t="s">
        <v>831</v>
      </c>
      <c r="B7" s="382">
        <v>38</v>
      </c>
      <c r="C7" s="383">
        <v>40636.14</v>
      </c>
    </row>
    <row r="8" spans="1:3">
      <c r="A8" s="381" t="s">
        <v>866</v>
      </c>
      <c r="B8" s="382">
        <v>59</v>
      </c>
      <c r="C8" s="382">
        <v>768.41000000000008</v>
      </c>
    </row>
    <row r="9" spans="1:3">
      <c r="A9" s="384" t="s">
        <v>830</v>
      </c>
      <c r="B9" s="382">
        <v>7</v>
      </c>
      <c r="C9" s="382">
        <v>81.319999999999993</v>
      </c>
    </row>
    <row r="10" spans="1:3" ht="30">
      <c r="A10" s="385" t="s">
        <v>831</v>
      </c>
      <c r="B10" s="386">
        <v>59</v>
      </c>
      <c r="C10" s="386">
        <v>687.09</v>
      </c>
    </row>
    <row r="11" spans="1:3">
      <c r="A11" s="381" t="s">
        <v>832</v>
      </c>
      <c r="B11" s="383">
        <v>110</v>
      </c>
      <c r="C11" s="383">
        <v>112377.55</v>
      </c>
    </row>
    <row r="12" spans="1:3">
      <c r="A12" s="384" t="s">
        <v>833</v>
      </c>
      <c r="B12" s="383">
        <v>28</v>
      </c>
      <c r="C12" s="383">
        <v>71054.320000000007</v>
      </c>
    </row>
    <row r="13" spans="1:3" ht="30">
      <c r="A13" s="385" t="s">
        <v>834</v>
      </c>
      <c r="B13" s="383">
        <v>97</v>
      </c>
      <c r="C13" s="383">
        <v>41323.229999999996</v>
      </c>
    </row>
    <row r="14" spans="1:3">
      <c r="A14" s="381" t="s">
        <v>835</v>
      </c>
      <c r="B14" s="383">
        <v>0</v>
      </c>
      <c r="C14" s="383">
        <v>0</v>
      </c>
    </row>
    <row r="15" spans="1:3">
      <c r="A15" s="384" t="s">
        <v>830</v>
      </c>
      <c r="B15" s="383">
        <v>0</v>
      </c>
      <c r="C15" s="383">
        <v>0</v>
      </c>
    </row>
    <row r="16" spans="1:3" ht="30">
      <c r="A16" s="385" t="s">
        <v>831</v>
      </c>
      <c r="B16" s="383">
        <v>0</v>
      </c>
      <c r="C16" s="383">
        <v>0</v>
      </c>
    </row>
    <row r="17" spans="1:3">
      <c r="A17" s="381" t="s">
        <v>836</v>
      </c>
      <c r="B17" s="383">
        <v>1</v>
      </c>
      <c r="C17" s="383">
        <v>15</v>
      </c>
    </row>
    <row r="18" spans="1:3">
      <c r="A18" s="384" t="s">
        <v>830</v>
      </c>
      <c r="B18" s="383">
        <v>0</v>
      </c>
      <c r="C18" s="383">
        <v>0</v>
      </c>
    </row>
    <row r="19" spans="1:3" ht="30">
      <c r="A19" s="385" t="s">
        <v>831</v>
      </c>
      <c r="B19" s="383">
        <v>1</v>
      </c>
      <c r="C19" s="383">
        <v>15</v>
      </c>
    </row>
    <row r="20" spans="1:3">
      <c r="A20" s="381" t="s">
        <v>837</v>
      </c>
      <c r="B20" s="383">
        <v>1</v>
      </c>
      <c r="C20" s="383">
        <v>15</v>
      </c>
    </row>
    <row r="21" spans="1:3">
      <c r="A21" s="384" t="s">
        <v>830</v>
      </c>
      <c r="B21" s="383">
        <v>0</v>
      </c>
      <c r="C21" s="383">
        <v>0</v>
      </c>
    </row>
    <row r="22" spans="1:3" ht="30">
      <c r="A22" s="385" t="s">
        <v>831</v>
      </c>
      <c r="B22" s="383">
        <v>1</v>
      </c>
      <c r="C22" s="383">
        <v>15</v>
      </c>
    </row>
    <row r="23" spans="1:3" ht="30">
      <c r="A23" s="387" t="s">
        <v>838</v>
      </c>
      <c r="B23" s="555">
        <v>111</v>
      </c>
      <c r="C23" s="555">
        <v>112392.55</v>
      </c>
    </row>
    <row r="24" spans="1:3">
      <c r="A24" s="384" t="s">
        <v>833</v>
      </c>
      <c r="B24" s="383">
        <v>28</v>
      </c>
      <c r="C24" s="383">
        <v>71054.320000000007</v>
      </c>
    </row>
    <row r="25" spans="1:3" ht="30">
      <c r="A25" s="388" t="s">
        <v>834</v>
      </c>
      <c r="B25" s="389">
        <v>98</v>
      </c>
      <c r="C25" s="389">
        <v>41338.229999999996</v>
      </c>
    </row>
    <row r="26" spans="1:3">
      <c r="A26" s="390" t="s">
        <v>839</v>
      </c>
      <c r="B26" s="383">
        <v>37</v>
      </c>
      <c r="C26" s="383">
        <v>25447.872600000002</v>
      </c>
    </row>
    <row r="27" spans="1:3">
      <c r="A27" s="391" t="s">
        <v>840</v>
      </c>
      <c r="B27" s="382">
        <v>35</v>
      </c>
      <c r="C27" s="383">
        <v>25429.97</v>
      </c>
    </row>
    <row r="28" spans="1:3">
      <c r="A28" s="391" t="s">
        <v>841</v>
      </c>
      <c r="B28" s="382">
        <v>2</v>
      </c>
      <c r="C28" s="382">
        <v>17.9026</v>
      </c>
    </row>
    <row r="29" spans="1:3">
      <c r="A29" s="390" t="s">
        <v>842</v>
      </c>
      <c r="B29" s="389">
        <v>311</v>
      </c>
      <c r="C29" s="389">
        <v>59367.95</v>
      </c>
    </row>
    <row r="30" spans="1:3">
      <c r="A30" s="391" t="s">
        <v>840</v>
      </c>
      <c r="B30" s="392">
        <v>298</v>
      </c>
      <c r="C30" s="389">
        <v>59299.59</v>
      </c>
    </row>
    <row r="31" spans="1:3">
      <c r="A31" s="391" t="s">
        <v>841</v>
      </c>
      <c r="B31" s="392">
        <v>13</v>
      </c>
      <c r="C31" s="389">
        <v>68.36</v>
      </c>
    </row>
    <row r="32" spans="1:3">
      <c r="A32" s="393" t="s">
        <v>843</v>
      </c>
      <c r="B32" s="394">
        <v>27</v>
      </c>
      <c r="C32" s="389">
        <v>29359.57</v>
      </c>
    </row>
    <row r="33" spans="1:3">
      <c r="A33" s="391" t="s">
        <v>840</v>
      </c>
      <c r="B33" s="394">
        <v>27</v>
      </c>
      <c r="C33" s="389">
        <v>29359.57</v>
      </c>
    </row>
    <row r="34" spans="1:3">
      <c r="A34" s="391" t="s">
        <v>841</v>
      </c>
      <c r="B34" s="383">
        <v>0</v>
      </c>
      <c r="C34" s="383">
        <v>0</v>
      </c>
    </row>
    <row r="35" spans="1:3">
      <c r="A35" s="381" t="s">
        <v>844</v>
      </c>
      <c r="B35" s="382">
        <v>19</v>
      </c>
      <c r="C35" s="389">
        <v>11550.12</v>
      </c>
    </row>
    <row r="36" spans="1:3">
      <c r="A36" s="384" t="s">
        <v>845</v>
      </c>
      <c r="B36" s="382">
        <v>18</v>
      </c>
      <c r="C36" s="389">
        <v>11549.58</v>
      </c>
    </row>
    <row r="37" spans="1:3">
      <c r="A37" s="384" t="s">
        <v>846</v>
      </c>
      <c r="B37" s="383">
        <v>1</v>
      </c>
      <c r="C37" s="383">
        <v>0.54</v>
      </c>
    </row>
    <row r="38" spans="1:3" ht="30">
      <c r="A38" s="387" t="s">
        <v>847</v>
      </c>
      <c r="B38" s="383">
        <v>0</v>
      </c>
      <c r="C38" s="383">
        <v>0</v>
      </c>
    </row>
    <row r="39" spans="1:3">
      <c r="A39" s="384" t="s">
        <v>830</v>
      </c>
      <c r="B39" s="383">
        <v>0</v>
      </c>
      <c r="C39" s="383">
        <v>0</v>
      </c>
    </row>
    <row r="40" spans="1:3" ht="30">
      <c r="A40" s="385" t="s">
        <v>831</v>
      </c>
      <c r="B40" s="383">
        <v>0</v>
      </c>
      <c r="C40" s="383">
        <v>0</v>
      </c>
    </row>
    <row r="41" spans="1:3">
      <c r="A41" s="381" t="s">
        <v>848</v>
      </c>
      <c r="B41" s="383">
        <v>505</v>
      </c>
      <c r="C41" s="383">
        <v>238118.0626</v>
      </c>
    </row>
    <row r="42" spans="1:3" ht="30">
      <c r="A42" s="385" t="s">
        <v>849</v>
      </c>
      <c r="B42" s="383">
        <v>47</v>
      </c>
      <c r="C42" s="389">
        <v>82604.44</v>
      </c>
    </row>
    <row r="43" spans="1:3" ht="45">
      <c r="A43" s="385" t="s">
        <v>850</v>
      </c>
      <c r="B43" s="383">
        <v>473</v>
      </c>
      <c r="C43" s="389">
        <v>155513.6226</v>
      </c>
    </row>
    <row r="44" spans="1:3">
      <c r="A44" s="1013" t="s">
        <v>851</v>
      </c>
      <c r="B44" s="1016"/>
      <c r="C44" s="1017"/>
    </row>
    <row r="45" spans="1:3" ht="60">
      <c r="A45" s="393" t="s">
        <v>867</v>
      </c>
      <c r="B45" s="823">
        <v>1234</v>
      </c>
      <c r="C45" s="824">
        <v>510482.29810000001</v>
      </c>
    </row>
    <row r="46" spans="1:3" ht="30">
      <c r="A46" s="385" t="s">
        <v>852</v>
      </c>
      <c r="B46" s="825">
        <v>693</v>
      </c>
      <c r="C46" s="824">
        <v>455707.8</v>
      </c>
    </row>
    <row r="47" spans="1:3" ht="45">
      <c r="A47" s="387" t="s">
        <v>853</v>
      </c>
      <c r="B47" s="825">
        <v>27</v>
      </c>
      <c r="C47" s="824">
        <v>11411.8</v>
      </c>
    </row>
    <row r="48" spans="1:3" ht="30">
      <c r="A48" s="387" t="s">
        <v>854</v>
      </c>
      <c r="B48" s="825">
        <f t="shared" ref="B48:C48" si="0">B45+B47</f>
        <v>1261</v>
      </c>
      <c r="C48" s="824">
        <f t="shared" si="0"/>
        <v>521894.0981</v>
      </c>
    </row>
    <row r="49" spans="1:17">
      <c r="A49" s="1013" t="s">
        <v>855</v>
      </c>
      <c r="B49" s="1014"/>
      <c r="C49" s="1015"/>
    </row>
    <row r="50" spans="1:17" ht="30">
      <c r="A50" s="393" t="s">
        <v>856</v>
      </c>
      <c r="B50" s="112">
        <v>0</v>
      </c>
      <c r="C50" s="112">
        <v>0</v>
      </c>
    </row>
    <row r="51" spans="1:17">
      <c r="A51" s="395" t="s">
        <v>857</v>
      </c>
      <c r="B51" s="112">
        <v>0</v>
      </c>
      <c r="C51" s="112">
        <v>0</v>
      </c>
    </row>
    <row r="52" spans="1:17">
      <c r="A52" s="395" t="s">
        <v>858</v>
      </c>
      <c r="B52" s="112">
        <v>0</v>
      </c>
      <c r="C52" s="112">
        <v>0</v>
      </c>
    </row>
    <row r="53" spans="1:17" ht="30">
      <c r="A53" s="393" t="s">
        <v>859</v>
      </c>
      <c r="B53" s="112">
        <v>4</v>
      </c>
      <c r="C53" s="112">
        <v>13840.87</v>
      </c>
    </row>
    <row r="54" spans="1:17">
      <c r="A54" s="395" t="s">
        <v>860</v>
      </c>
      <c r="B54" s="112">
        <v>4</v>
      </c>
      <c r="C54" s="112">
        <v>13840.87</v>
      </c>
    </row>
    <row r="55" spans="1:17">
      <c r="A55" s="395" t="s">
        <v>861</v>
      </c>
      <c r="B55" s="112">
        <v>0</v>
      </c>
      <c r="C55" s="112">
        <v>0</v>
      </c>
    </row>
    <row r="56" spans="1:17" ht="45">
      <c r="A56" s="393" t="s">
        <v>862</v>
      </c>
      <c r="B56" s="112">
        <f t="shared" ref="B56:C57" si="1">B50+B53</f>
        <v>4</v>
      </c>
      <c r="C56" s="112">
        <f>C50+C53</f>
        <v>13840.87</v>
      </c>
    </row>
    <row r="57" spans="1:17">
      <c r="A57" s="395" t="s">
        <v>863</v>
      </c>
      <c r="B57" s="112">
        <f t="shared" si="1"/>
        <v>4</v>
      </c>
      <c r="C57" s="112">
        <f t="shared" si="1"/>
        <v>13840.87</v>
      </c>
    </row>
    <row r="58" spans="1:17">
      <c r="A58" s="395" t="s">
        <v>864</v>
      </c>
      <c r="B58" s="112">
        <v>0</v>
      </c>
      <c r="C58" s="112">
        <v>0</v>
      </c>
    </row>
    <row r="59" spans="1:17">
      <c r="A59" s="1026" t="s">
        <v>1151</v>
      </c>
      <c r="B59" s="1027"/>
      <c r="C59" s="1027"/>
      <c r="D59" s="812"/>
      <c r="E59" s="812"/>
      <c r="F59" s="812"/>
      <c r="G59" s="812"/>
      <c r="H59" s="812"/>
      <c r="I59" s="812"/>
      <c r="J59" s="812"/>
      <c r="K59" s="812"/>
      <c r="L59" s="812"/>
      <c r="M59" s="812"/>
      <c r="N59" s="812"/>
      <c r="O59" s="812"/>
      <c r="P59" s="812"/>
      <c r="Q59" s="812"/>
    </row>
    <row r="60" spans="1:17">
      <c r="A60" s="396" t="s">
        <v>865</v>
      </c>
    </row>
    <row r="61" spans="1:17">
      <c r="A61" s="396" t="s">
        <v>916</v>
      </c>
    </row>
    <row r="62" spans="1:17">
      <c r="A62" s="396" t="s">
        <v>903</v>
      </c>
    </row>
    <row r="64" spans="1:17" ht="17.25" customHeight="1">
      <c r="A64" s="991" t="s">
        <v>868</v>
      </c>
      <c r="B64" s="991"/>
      <c r="C64" s="991"/>
      <c r="D64" s="991"/>
      <c r="E64" s="991"/>
      <c r="F64" s="991"/>
      <c r="G64" s="991"/>
      <c r="H64" s="991"/>
      <c r="I64" s="991"/>
      <c r="J64" s="991"/>
      <c r="K64" s="991"/>
      <c r="L64" s="991"/>
      <c r="M64" s="991"/>
      <c r="N64" s="991"/>
      <c r="O64" s="991"/>
      <c r="P64" s="991"/>
    </row>
    <row r="65" spans="1:17" ht="17.25" customHeight="1">
      <c r="A65" s="333"/>
      <c r="B65" s="333"/>
      <c r="C65" s="333"/>
      <c r="D65" s="333"/>
      <c r="E65" s="333"/>
      <c r="F65" s="333"/>
      <c r="G65" s="333"/>
      <c r="H65" s="333"/>
      <c r="I65" s="333"/>
      <c r="J65" s="333"/>
      <c r="K65" s="333"/>
      <c r="L65" s="333"/>
      <c r="M65" s="333"/>
      <c r="N65" s="333"/>
      <c r="O65" s="333"/>
      <c r="P65" s="333"/>
    </row>
    <row r="66" spans="1:17" s="264" customFormat="1" ht="18" customHeight="1">
      <c r="A66" s="1019" t="s">
        <v>85</v>
      </c>
      <c r="B66" s="1034" t="s">
        <v>789</v>
      </c>
      <c r="C66" s="1035"/>
      <c r="D66" s="1023" t="s">
        <v>786</v>
      </c>
      <c r="E66" s="1024"/>
      <c r="F66" s="1024"/>
      <c r="G66" s="1025"/>
      <c r="H66" s="1023" t="s">
        <v>787</v>
      </c>
      <c r="I66" s="1024"/>
      <c r="J66" s="1024"/>
      <c r="K66" s="1025"/>
      <c r="L66" s="1023" t="s">
        <v>788</v>
      </c>
      <c r="M66" s="1024"/>
      <c r="N66" s="1024"/>
      <c r="O66" s="1024"/>
      <c r="P66" s="1024"/>
      <c r="Q66" s="1025"/>
    </row>
    <row r="67" spans="1:17" s="264" customFormat="1" ht="18" customHeight="1">
      <c r="A67" s="1033"/>
      <c r="B67" s="1036"/>
      <c r="C67" s="1037"/>
      <c r="D67" s="1019" t="s">
        <v>101</v>
      </c>
      <c r="E67" s="1020"/>
      <c r="F67" s="1019" t="s">
        <v>102</v>
      </c>
      <c r="G67" s="1020"/>
      <c r="H67" s="1019" t="s">
        <v>103</v>
      </c>
      <c r="I67" s="1020"/>
      <c r="J67" s="1019" t="s">
        <v>104</v>
      </c>
      <c r="K67" s="1020"/>
      <c r="L67" s="1023" t="s">
        <v>105</v>
      </c>
      <c r="M67" s="1024"/>
      <c r="N67" s="1024"/>
      <c r="O67" s="1025"/>
      <c r="P67" s="1019" t="s">
        <v>106</v>
      </c>
      <c r="Q67" s="1020"/>
    </row>
    <row r="68" spans="1:17" s="264" customFormat="1" ht="18" customHeight="1">
      <c r="A68" s="1033"/>
      <c r="B68" s="1038"/>
      <c r="C68" s="1039"/>
      <c r="D68" s="1021"/>
      <c r="E68" s="1022"/>
      <c r="F68" s="1021"/>
      <c r="G68" s="1022"/>
      <c r="H68" s="1021"/>
      <c r="I68" s="1022"/>
      <c r="J68" s="1021"/>
      <c r="K68" s="1022"/>
      <c r="L68" s="1029" t="s">
        <v>107</v>
      </c>
      <c r="M68" s="1030"/>
      <c r="N68" s="1029" t="s">
        <v>108</v>
      </c>
      <c r="O68" s="1030"/>
      <c r="P68" s="1021"/>
      <c r="Q68" s="1022"/>
    </row>
    <row r="69" spans="1:17" s="264" customFormat="1" ht="30" customHeight="1">
      <c r="A69" s="1021"/>
      <c r="B69" s="176" t="s">
        <v>109</v>
      </c>
      <c r="C69" s="176" t="s">
        <v>464</v>
      </c>
      <c r="D69" s="176" t="s">
        <v>109</v>
      </c>
      <c r="E69" s="176" t="s">
        <v>464</v>
      </c>
      <c r="F69" s="176" t="s">
        <v>109</v>
      </c>
      <c r="G69" s="176" t="s">
        <v>464</v>
      </c>
      <c r="H69" s="176" t="s">
        <v>109</v>
      </c>
      <c r="I69" s="176" t="s">
        <v>464</v>
      </c>
      <c r="J69" s="176" t="s">
        <v>109</v>
      </c>
      <c r="K69" s="176" t="s">
        <v>464</v>
      </c>
      <c r="L69" s="176" t="s">
        <v>109</v>
      </c>
      <c r="M69" s="176" t="s">
        <v>464</v>
      </c>
      <c r="N69" s="176" t="s">
        <v>109</v>
      </c>
      <c r="O69" s="176" t="s">
        <v>464</v>
      </c>
      <c r="P69" s="176" t="s">
        <v>109</v>
      </c>
      <c r="Q69" s="176" t="s">
        <v>464</v>
      </c>
    </row>
    <row r="70" spans="1:17" s="254" customFormat="1" ht="15" customHeight="1">
      <c r="A70" s="177" t="s">
        <v>93</v>
      </c>
      <c r="B70" s="179">
        <f t="shared" ref="B70:C80" si="2">D70+F70+P70</f>
        <v>96</v>
      </c>
      <c r="C70" s="179">
        <f t="shared" si="2"/>
        <v>120706.36</v>
      </c>
      <c r="D70" s="180">
        <v>57</v>
      </c>
      <c r="E70" s="397">
        <v>46059.73</v>
      </c>
      <c r="F70" s="180">
        <v>21</v>
      </c>
      <c r="G70" s="397">
        <v>64058.61</v>
      </c>
      <c r="H70" s="180">
        <v>23</v>
      </c>
      <c r="I70" s="397">
        <v>79088.63</v>
      </c>
      <c r="J70" s="180">
        <v>55</v>
      </c>
      <c r="K70" s="397">
        <v>31029.71</v>
      </c>
      <c r="L70" s="180">
        <v>1</v>
      </c>
      <c r="M70" s="397">
        <v>9.5</v>
      </c>
      <c r="N70" s="180">
        <v>77</v>
      </c>
      <c r="O70" s="397">
        <v>110108.84</v>
      </c>
      <c r="P70" s="179">
        <v>18</v>
      </c>
      <c r="Q70" s="397">
        <v>10588.02</v>
      </c>
    </row>
    <row r="71" spans="1:17" s="254" customFormat="1" ht="15" customHeight="1">
      <c r="A71" s="177" t="s">
        <v>94</v>
      </c>
      <c r="B71" s="179">
        <f>D71+F71+P71</f>
        <v>175</v>
      </c>
      <c r="C71" s="179">
        <f>E71+G71+Q71</f>
        <v>149252.27456672001</v>
      </c>
      <c r="D71" s="179">
        <f t="shared" ref="D71:O71" si="3">SUM(D72:D82)</f>
        <v>111</v>
      </c>
      <c r="E71" s="179">
        <f t="shared" si="3"/>
        <v>112392.91040930001</v>
      </c>
      <c r="F71" s="179">
        <f t="shared" si="3"/>
        <v>37</v>
      </c>
      <c r="G71" s="179">
        <f t="shared" si="3"/>
        <v>25447.864157419997</v>
      </c>
      <c r="H71" s="179">
        <f t="shared" si="3"/>
        <v>38</v>
      </c>
      <c r="I71" s="179">
        <f t="shared" si="3"/>
        <v>25462.866550315</v>
      </c>
      <c r="J71" s="179">
        <f t="shared" si="3"/>
        <v>110</v>
      </c>
      <c r="K71" s="179">
        <f t="shared" si="3"/>
        <v>112377.87175450001</v>
      </c>
      <c r="L71" s="179">
        <f t="shared" si="3"/>
        <v>9</v>
      </c>
      <c r="M71" s="179">
        <f t="shared" si="3"/>
        <v>126.64999999999999</v>
      </c>
      <c r="N71" s="179">
        <f t="shared" si="3"/>
        <v>139</v>
      </c>
      <c r="O71" s="179">
        <f t="shared" si="3"/>
        <v>137714.08830481497</v>
      </c>
      <c r="P71" s="179">
        <f>SUM(P72:P82)</f>
        <v>27</v>
      </c>
      <c r="Q71" s="179">
        <f>SUM(Q72:Q82)</f>
        <v>11411.5</v>
      </c>
    </row>
    <row r="72" spans="1:17" s="253" customFormat="1" ht="13.5" customHeight="1">
      <c r="A72" s="398">
        <v>44287</v>
      </c>
      <c r="B72" s="187">
        <f t="shared" si="2"/>
        <v>16</v>
      </c>
      <c r="C72" s="187">
        <f t="shared" si="2"/>
        <v>6869.3099999999995</v>
      </c>
      <c r="D72" s="187">
        <v>7</v>
      </c>
      <c r="E72" s="187">
        <v>3008.58</v>
      </c>
      <c r="F72" s="187">
        <v>3</v>
      </c>
      <c r="G72" s="187">
        <v>279.64</v>
      </c>
      <c r="H72" s="187">
        <v>3</v>
      </c>
      <c r="I72" s="187">
        <v>279.64</v>
      </c>
      <c r="J72" s="187">
        <v>7</v>
      </c>
      <c r="K72" s="187">
        <v>3008.58</v>
      </c>
      <c r="L72" s="187">
        <v>1</v>
      </c>
      <c r="M72" s="187">
        <v>9.8699999999999992</v>
      </c>
      <c r="N72" s="187">
        <v>9</v>
      </c>
      <c r="O72" s="187">
        <v>3278.35</v>
      </c>
      <c r="P72" s="187">
        <v>6</v>
      </c>
      <c r="Q72" s="399">
        <v>3581.0899999999997</v>
      </c>
    </row>
    <row r="73" spans="1:17" s="253" customFormat="1" ht="13.5" customHeight="1">
      <c r="A73" s="398">
        <v>44317</v>
      </c>
      <c r="B73" s="187">
        <f t="shared" si="2"/>
        <v>2</v>
      </c>
      <c r="C73" s="187">
        <f t="shared" si="2"/>
        <v>26.12</v>
      </c>
      <c r="D73" s="187">
        <v>1</v>
      </c>
      <c r="E73" s="187">
        <v>1.1200000000000001</v>
      </c>
      <c r="F73" s="187">
        <v>1</v>
      </c>
      <c r="G73" s="187">
        <v>25</v>
      </c>
      <c r="H73" s="187">
        <v>1</v>
      </c>
      <c r="I73" s="187">
        <v>25</v>
      </c>
      <c r="J73" s="187">
        <v>1</v>
      </c>
      <c r="K73" s="187">
        <v>1.1200000000000001</v>
      </c>
      <c r="L73" s="187">
        <v>0</v>
      </c>
      <c r="M73" s="187">
        <v>0</v>
      </c>
      <c r="N73" s="187">
        <v>2</v>
      </c>
      <c r="O73" s="187">
        <v>26.12</v>
      </c>
      <c r="P73" s="187">
        <v>0</v>
      </c>
      <c r="Q73" s="399">
        <v>0</v>
      </c>
    </row>
    <row r="74" spans="1:17" s="253" customFormat="1" ht="13.5" customHeight="1">
      <c r="A74" s="398">
        <v>44349</v>
      </c>
      <c r="B74" s="187">
        <f t="shared" si="2"/>
        <v>10</v>
      </c>
      <c r="C74" s="187">
        <f t="shared" si="2"/>
        <v>9549.92</v>
      </c>
      <c r="D74" s="187">
        <v>8</v>
      </c>
      <c r="E74" s="187">
        <v>9145.82</v>
      </c>
      <c r="F74" s="187">
        <v>2</v>
      </c>
      <c r="G74" s="187">
        <v>404.1</v>
      </c>
      <c r="H74" s="187">
        <v>2</v>
      </c>
      <c r="I74" s="187">
        <v>404.1</v>
      </c>
      <c r="J74" s="187">
        <v>8</v>
      </c>
      <c r="K74" s="187">
        <v>9145.82</v>
      </c>
      <c r="L74" s="187">
        <v>0</v>
      </c>
      <c r="M74" s="187">
        <v>0</v>
      </c>
      <c r="N74" s="187">
        <v>10</v>
      </c>
      <c r="O74" s="187">
        <v>9549.92</v>
      </c>
      <c r="P74" s="187">
        <v>0</v>
      </c>
      <c r="Q74" s="399">
        <v>0</v>
      </c>
    </row>
    <row r="75" spans="1:17" s="253" customFormat="1" ht="13.5" customHeight="1">
      <c r="A75" s="398">
        <v>44379</v>
      </c>
      <c r="B75" s="187">
        <f t="shared" si="2"/>
        <v>14</v>
      </c>
      <c r="C75" s="187">
        <f t="shared" si="2"/>
        <v>15060.77</v>
      </c>
      <c r="D75" s="187">
        <v>8</v>
      </c>
      <c r="E75" s="187">
        <v>13198.25</v>
      </c>
      <c r="F75" s="187">
        <v>2</v>
      </c>
      <c r="G75" s="187">
        <v>54.12</v>
      </c>
      <c r="H75" s="187">
        <v>2</v>
      </c>
      <c r="I75" s="187">
        <v>54.122392895000004</v>
      </c>
      <c r="J75" s="187">
        <v>8</v>
      </c>
      <c r="K75" s="187">
        <v>13198.251345199998</v>
      </c>
      <c r="L75" s="187">
        <v>1</v>
      </c>
      <c r="M75" s="187">
        <v>5</v>
      </c>
      <c r="N75" s="187">
        <v>9</v>
      </c>
      <c r="O75" s="187">
        <v>13247.373738094999</v>
      </c>
      <c r="P75" s="187">
        <v>4</v>
      </c>
      <c r="Q75" s="399">
        <v>1808.4</v>
      </c>
    </row>
    <row r="76" spans="1:17" s="253" customFormat="1" ht="13.5" customHeight="1">
      <c r="A76" s="398">
        <v>44409</v>
      </c>
      <c r="B76" s="187">
        <f t="shared" si="2"/>
        <v>15</v>
      </c>
      <c r="C76" s="187">
        <f t="shared" si="2"/>
        <v>20546.150000000001</v>
      </c>
      <c r="D76" s="187">
        <v>14</v>
      </c>
      <c r="E76" s="187">
        <v>20516.650000000001</v>
      </c>
      <c r="F76" s="187">
        <v>1</v>
      </c>
      <c r="G76" s="187">
        <v>29.5</v>
      </c>
      <c r="H76" s="187">
        <v>1</v>
      </c>
      <c r="I76" s="187">
        <v>29.5</v>
      </c>
      <c r="J76" s="187">
        <v>14</v>
      </c>
      <c r="K76" s="187">
        <v>20516.650000000001</v>
      </c>
      <c r="L76" s="187">
        <v>1</v>
      </c>
      <c r="M76" s="187">
        <v>29.5</v>
      </c>
      <c r="N76" s="187">
        <v>14</v>
      </c>
      <c r="O76" s="187">
        <v>20516.650000000001</v>
      </c>
      <c r="P76" s="187">
        <v>0</v>
      </c>
      <c r="Q76" s="399">
        <v>0</v>
      </c>
    </row>
    <row r="77" spans="1:17" s="264" customFormat="1" ht="15" customHeight="1">
      <c r="A77" s="398" t="s">
        <v>100</v>
      </c>
      <c r="B77" s="187">
        <f t="shared" si="2"/>
        <v>16</v>
      </c>
      <c r="C77" s="187">
        <f t="shared" si="2"/>
        <v>5661.6399999999994</v>
      </c>
      <c r="D77" s="187">
        <v>11</v>
      </c>
      <c r="E77" s="187">
        <v>3943</v>
      </c>
      <c r="F77" s="187">
        <v>1</v>
      </c>
      <c r="G77" s="187">
        <v>24.96</v>
      </c>
      <c r="H77" s="400">
        <v>1</v>
      </c>
      <c r="I77" s="401">
        <v>24.96</v>
      </c>
      <c r="J77" s="401">
        <v>11</v>
      </c>
      <c r="K77" s="187">
        <v>3942.96</v>
      </c>
      <c r="L77" s="186">
        <v>0</v>
      </c>
      <c r="M77" s="186">
        <v>0</v>
      </c>
      <c r="N77" s="186">
        <v>12</v>
      </c>
      <c r="O77" s="187">
        <v>3967.92</v>
      </c>
      <c r="P77" s="187">
        <v>4</v>
      </c>
      <c r="Q77" s="399">
        <v>1693.6799999999998</v>
      </c>
    </row>
    <row r="78" spans="1:17" s="264" customFormat="1" ht="15" customHeight="1">
      <c r="A78" s="398">
        <v>44500</v>
      </c>
      <c r="B78" s="187">
        <f t="shared" si="2"/>
        <v>23</v>
      </c>
      <c r="C78" s="187">
        <f t="shared" si="2"/>
        <v>5832.58</v>
      </c>
      <c r="D78" s="402">
        <v>13</v>
      </c>
      <c r="E78" s="187">
        <v>3047</v>
      </c>
      <c r="F78" s="402">
        <v>5</v>
      </c>
      <c r="G78" s="403">
        <v>786.48</v>
      </c>
      <c r="H78" s="402">
        <v>5</v>
      </c>
      <c r="I78" s="403">
        <v>786.48</v>
      </c>
      <c r="J78" s="402">
        <v>13</v>
      </c>
      <c r="K78" s="187">
        <v>3047</v>
      </c>
      <c r="L78" s="404">
        <v>1</v>
      </c>
      <c r="M78" s="404">
        <v>1.6</v>
      </c>
      <c r="N78" s="186">
        <v>17</v>
      </c>
      <c r="O78" s="187">
        <v>3831.88</v>
      </c>
      <c r="P78" s="402">
        <v>5</v>
      </c>
      <c r="Q78" s="399">
        <v>1999.1</v>
      </c>
    </row>
    <row r="79" spans="1:17" s="264" customFormat="1" ht="15" customHeight="1">
      <c r="A79" s="398">
        <v>44501</v>
      </c>
      <c r="B79" s="187">
        <f t="shared" si="2"/>
        <v>18</v>
      </c>
      <c r="C79" s="187">
        <f t="shared" si="2"/>
        <v>57410.420326300009</v>
      </c>
      <c r="D79" s="400">
        <v>14</v>
      </c>
      <c r="E79" s="187">
        <v>36305.440409300005</v>
      </c>
      <c r="F79" s="402">
        <v>3</v>
      </c>
      <c r="G79" s="187">
        <v>21054.979917000001</v>
      </c>
      <c r="H79" s="402">
        <v>3</v>
      </c>
      <c r="I79" s="187">
        <v>21054.979917000001</v>
      </c>
      <c r="J79" s="402">
        <v>14</v>
      </c>
      <c r="K79" s="187">
        <v>36305.440409300005</v>
      </c>
      <c r="L79" s="404">
        <v>1</v>
      </c>
      <c r="M79" s="382">
        <v>24.9</v>
      </c>
      <c r="N79" s="186">
        <v>16</v>
      </c>
      <c r="O79" s="187">
        <v>57335.520326300008</v>
      </c>
      <c r="P79" s="402">
        <v>1</v>
      </c>
      <c r="Q79" s="399">
        <v>50</v>
      </c>
    </row>
    <row r="80" spans="1:17" s="264" customFormat="1" ht="15" customHeight="1">
      <c r="A80" s="435">
        <v>44531</v>
      </c>
      <c r="B80" s="187">
        <f t="shared" si="2"/>
        <v>31</v>
      </c>
      <c r="C80" s="187">
        <f t="shared" si="2"/>
        <v>18714.216425860002</v>
      </c>
      <c r="D80" s="436">
        <v>20</v>
      </c>
      <c r="E80" s="187">
        <v>15681.09</v>
      </c>
      <c r="F80" s="264">
        <v>10</v>
      </c>
      <c r="G80" s="187">
        <v>2577.1264258600004</v>
      </c>
      <c r="H80" s="402">
        <v>10</v>
      </c>
      <c r="I80" s="187">
        <v>2577.1264258600004</v>
      </c>
      <c r="J80" s="402">
        <v>20</v>
      </c>
      <c r="K80" s="187">
        <v>15681.09</v>
      </c>
      <c r="L80" s="404">
        <v>2</v>
      </c>
      <c r="M80" s="186">
        <v>49.82</v>
      </c>
      <c r="N80" s="402">
        <v>28</v>
      </c>
      <c r="O80" s="187">
        <v>18208.396425859995</v>
      </c>
      <c r="P80" s="402">
        <v>1</v>
      </c>
      <c r="Q80" s="399">
        <v>456</v>
      </c>
    </row>
    <row r="81" spans="1:18" s="264" customFormat="1" ht="15" customHeight="1">
      <c r="A81" s="398">
        <v>44562</v>
      </c>
      <c r="B81" s="187">
        <f>D81+F81+P81</f>
        <v>14</v>
      </c>
      <c r="C81" s="187">
        <f>E81+G81+Q81</f>
        <v>1942.29781456</v>
      </c>
      <c r="D81" s="400">
        <v>6</v>
      </c>
      <c r="E81" s="525">
        <v>714.77</v>
      </c>
      <c r="F81" s="187">
        <v>5</v>
      </c>
      <c r="G81" s="187">
        <v>99.317814560000002</v>
      </c>
      <c r="H81" s="402">
        <v>6</v>
      </c>
      <c r="I81" s="382">
        <v>114.31781456</v>
      </c>
      <c r="J81" s="186">
        <v>5</v>
      </c>
      <c r="K81" s="187">
        <v>699.77</v>
      </c>
      <c r="L81" s="402">
        <v>1</v>
      </c>
      <c r="M81" s="399">
        <v>1.96</v>
      </c>
      <c r="N81" s="402">
        <v>10</v>
      </c>
      <c r="O81" s="525">
        <v>812.12781456000005</v>
      </c>
      <c r="P81" s="402">
        <v>3</v>
      </c>
      <c r="Q81" s="399">
        <v>1128.21</v>
      </c>
    </row>
    <row r="82" spans="1:18" s="264" customFormat="1" ht="15" customHeight="1">
      <c r="A82" s="398">
        <v>44593</v>
      </c>
      <c r="B82" s="187">
        <f>D82+F82+P82</f>
        <v>16</v>
      </c>
      <c r="C82" s="187">
        <f>E82+G82+Q82</f>
        <v>7638.85</v>
      </c>
      <c r="D82" s="400">
        <v>9</v>
      </c>
      <c r="E82" s="187">
        <v>6831.19</v>
      </c>
      <c r="F82" s="264">
        <v>4</v>
      </c>
      <c r="G82" s="187">
        <v>112.64</v>
      </c>
      <c r="H82" s="264">
        <v>4</v>
      </c>
      <c r="I82" s="186">
        <v>112.64</v>
      </c>
      <c r="J82" s="264">
        <v>9</v>
      </c>
      <c r="K82" s="187">
        <v>6831.19</v>
      </c>
      <c r="L82" s="826">
        <v>1</v>
      </c>
      <c r="M82" s="827">
        <v>4</v>
      </c>
      <c r="N82" s="402">
        <v>12</v>
      </c>
      <c r="O82" s="187">
        <v>6939.83</v>
      </c>
      <c r="P82" s="264">
        <v>3</v>
      </c>
      <c r="Q82" s="399">
        <v>695.02</v>
      </c>
    </row>
    <row r="83" spans="1:18" s="253" customFormat="1" ht="34.5" customHeight="1">
      <c r="A83" s="1032" t="s">
        <v>901</v>
      </c>
      <c r="B83" s="1032"/>
      <c r="C83" s="1032"/>
      <c r="D83" s="1032"/>
      <c r="E83" s="1032"/>
      <c r="F83" s="1032"/>
      <c r="G83" s="1032"/>
      <c r="H83" s="1032"/>
      <c r="I83" s="1032"/>
      <c r="J83" s="1032"/>
      <c r="K83" s="1032"/>
      <c r="L83" s="1032"/>
      <c r="M83" s="1032"/>
      <c r="N83" s="1032"/>
      <c r="O83" s="1032"/>
      <c r="P83" s="1032"/>
      <c r="Q83" s="1032"/>
    </row>
    <row r="84" spans="1:18" s="253" customFormat="1" ht="13.5" customHeight="1">
      <c r="A84" s="1028" t="s">
        <v>795</v>
      </c>
      <c r="B84" s="1028"/>
      <c r="C84" s="1028"/>
      <c r="D84" s="1028"/>
      <c r="E84" s="1028"/>
      <c r="F84" s="1028"/>
      <c r="G84" s="1028"/>
      <c r="H84" s="1028"/>
      <c r="I84" s="1028"/>
      <c r="J84" s="1028"/>
      <c r="K84" s="1028"/>
      <c r="L84" s="1028"/>
      <c r="M84" s="1028"/>
      <c r="N84" s="1028"/>
      <c r="O84" s="1028"/>
      <c r="P84" s="1028"/>
      <c r="Q84" s="1028"/>
    </row>
    <row r="85" spans="1:18" s="253" customFormat="1" ht="13.5" customHeight="1">
      <c r="A85" s="1028" t="s">
        <v>796</v>
      </c>
      <c r="B85" s="1028"/>
      <c r="C85" s="1028"/>
      <c r="D85" s="1028"/>
      <c r="E85" s="1028"/>
      <c r="F85" s="1028"/>
      <c r="G85" s="1028"/>
      <c r="H85" s="1028"/>
      <c r="I85" s="1028"/>
      <c r="J85" s="405"/>
      <c r="K85" s="405"/>
      <c r="L85" s="405"/>
      <c r="M85" s="405"/>
      <c r="N85" s="405"/>
      <c r="O85" s="406"/>
      <c r="P85" s="406"/>
      <c r="Q85" s="405"/>
    </row>
    <row r="86" spans="1:18" s="253" customFormat="1" ht="13.5" customHeight="1">
      <c r="A86" s="1028" t="s">
        <v>902</v>
      </c>
      <c r="B86" s="1028"/>
      <c r="C86" s="1028"/>
      <c r="D86" s="1028"/>
      <c r="E86" s="1028"/>
      <c r="F86" s="1028"/>
      <c r="G86" s="405"/>
      <c r="H86" s="405"/>
      <c r="I86" s="405"/>
      <c r="J86" s="405"/>
      <c r="K86" s="405"/>
      <c r="L86" s="405"/>
      <c r="N86" s="405"/>
      <c r="P86" s="406"/>
      <c r="Q86" s="405"/>
    </row>
    <row r="87" spans="1:18" s="253" customFormat="1" ht="13.5" customHeight="1">
      <c r="A87" s="1031" t="s">
        <v>1151</v>
      </c>
      <c r="B87" s="1031"/>
      <c r="C87" s="1031"/>
      <c r="D87" s="1031"/>
      <c r="E87" s="1031"/>
      <c r="F87" s="1031"/>
      <c r="G87" s="1031"/>
      <c r="H87" s="1031"/>
      <c r="I87" s="1031"/>
      <c r="J87" s="1031"/>
      <c r="K87" s="1031"/>
      <c r="L87" s="1031"/>
      <c r="M87" s="1031"/>
      <c r="N87" s="1031"/>
      <c r="O87" s="1031"/>
      <c r="P87" s="1031"/>
      <c r="Q87" s="1031"/>
    </row>
    <row r="88" spans="1:18" s="253" customFormat="1" ht="13.5" customHeight="1">
      <c r="A88" s="1031" t="s">
        <v>76</v>
      </c>
      <c r="B88" s="1031"/>
      <c r="C88" s="1031"/>
      <c r="D88" s="1031"/>
      <c r="E88" s="1031"/>
      <c r="F88" s="1031"/>
      <c r="G88" s="1031"/>
      <c r="H88" s="1031"/>
      <c r="I88" s="1031"/>
      <c r="J88" s="1031"/>
      <c r="K88" s="1031"/>
      <c r="L88" s="1031"/>
      <c r="M88" s="1031"/>
      <c r="N88" s="1031"/>
      <c r="O88" s="1031"/>
      <c r="P88" s="1031"/>
      <c r="Q88" s="1031"/>
    </row>
    <row r="89" spans="1:18">
      <c r="D89" s="359"/>
      <c r="E89" s="359"/>
      <c r="F89" s="359"/>
      <c r="G89" s="359"/>
      <c r="H89" s="359"/>
      <c r="I89" s="359"/>
      <c r="J89" s="359"/>
      <c r="K89" s="359"/>
      <c r="L89" s="359"/>
      <c r="M89" s="359"/>
      <c r="N89" s="359"/>
      <c r="O89" s="359"/>
    </row>
    <row r="90" spans="1:18">
      <c r="B90" s="359"/>
      <c r="C90" s="359"/>
      <c r="D90" s="359"/>
      <c r="H90" s="359"/>
      <c r="I90" s="359"/>
      <c r="J90" s="359"/>
      <c r="K90" s="359"/>
      <c r="L90" s="359"/>
      <c r="M90" s="359"/>
      <c r="N90" s="359"/>
      <c r="O90" s="359"/>
      <c r="P90" s="359"/>
      <c r="Q90" s="359"/>
    </row>
    <row r="91" spans="1:18">
      <c r="B91" s="359"/>
      <c r="C91" s="359"/>
      <c r="D91" s="359"/>
      <c r="H91" s="359"/>
      <c r="I91" s="359"/>
      <c r="J91" s="359"/>
      <c r="K91" s="359"/>
      <c r="L91" s="359"/>
      <c r="M91" s="359"/>
      <c r="N91" s="359"/>
      <c r="O91" s="359"/>
      <c r="P91" s="359"/>
      <c r="Q91" s="359"/>
      <c r="R91" s="359"/>
    </row>
    <row r="103" spans="5:7">
      <c r="F103" s="407"/>
      <c r="G103" s="407"/>
    </row>
    <row r="104" spans="5:7">
      <c r="E104" s="407"/>
    </row>
    <row r="108" spans="5:7">
      <c r="F108" s="407"/>
      <c r="G108" s="407"/>
    </row>
    <row r="109" spans="5:7">
      <c r="E109" s="407"/>
    </row>
    <row r="120" spans="4:4">
      <c r="D120" s="407"/>
    </row>
    <row r="125" spans="4:4">
      <c r="D125" s="407"/>
    </row>
  </sheetData>
  <mergeCells count="26">
    <mergeCell ref="A59:C59"/>
    <mergeCell ref="A84:Q84"/>
    <mergeCell ref="N68:O68"/>
    <mergeCell ref="A88:Q88"/>
    <mergeCell ref="A85:I85"/>
    <mergeCell ref="A83:Q83"/>
    <mergeCell ref="A86:F86"/>
    <mergeCell ref="A87:Q87"/>
    <mergeCell ref="A64:P64"/>
    <mergeCell ref="A66:A69"/>
    <mergeCell ref="B66:C68"/>
    <mergeCell ref="D66:G66"/>
    <mergeCell ref="H66:K66"/>
    <mergeCell ref="L66:Q66"/>
    <mergeCell ref="H67:I68"/>
    <mergeCell ref="L68:M68"/>
    <mergeCell ref="P67:Q68"/>
    <mergeCell ref="L67:O67"/>
    <mergeCell ref="J67:K68"/>
    <mergeCell ref="F67:G68"/>
    <mergeCell ref="D67:E68"/>
    <mergeCell ref="A2:A3"/>
    <mergeCell ref="B2:C2"/>
    <mergeCell ref="A49:C49"/>
    <mergeCell ref="A44:C44"/>
    <mergeCell ref="A4:C4"/>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4"/>
  <sheetViews>
    <sheetView zoomScaleNormal="100" workbookViewId="0">
      <selection activeCell="D25" sqref="D25"/>
    </sheetView>
  </sheetViews>
  <sheetFormatPr defaultColWidth="9.140625" defaultRowHeight="15"/>
  <cols>
    <col min="1" max="1" width="14.5703125" style="189" bestFit="1" customWidth="1"/>
    <col min="2" max="2" width="9.42578125" style="189" bestFit="1" customWidth="1"/>
    <col min="3" max="3" width="18.7109375" style="189" customWidth="1"/>
    <col min="4" max="4" width="14.7109375" style="189" customWidth="1"/>
    <col min="5" max="5" width="13.28515625" style="189" customWidth="1"/>
    <col min="6" max="6" width="11.42578125" style="189" customWidth="1"/>
    <col min="7" max="7" width="15" style="189" customWidth="1"/>
    <col min="8" max="8" width="9.140625" style="189"/>
    <col min="9" max="9" width="12.28515625" style="189" customWidth="1"/>
    <col min="10" max="16384" width="9.140625" style="189"/>
  </cols>
  <sheetData>
    <row r="1" spans="1:10" ht="15.75" customHeight="1">
      <c r="A1" s="1048" t="s">
        <v>1138</v>
      </c>
      <c r="B1" s="1048"/>
      <c r="C1" s="1048"/>
      <c r="D1" s="756"/>
      <c r="E1" s="756"/>
    </row>
    <row r="2" spans="1:10" ht="15.75" customHeight="1">
      <c r="A2" s="773"/>
      <c r="B2" s="1044" t="s">
        <v>1134</v>
      </c>
      <c r="C2" s="1044"/>
      <c r="D2" s="1044"/>
      <c r="E2" s="1044"/>
      <c r="F2" s="1044" t="s">
        <v>1133</v>
      </c>
      <c r="G2" s="1044"/>
      <c r="H2" s="1040" t="s">
        <v>88</v>
      </c>
      <c r="I2" s="1041"/>
    </row>
    <row r="3" spans="1:10" ht="15.75" customHeight="1">
      <c r="A3" s="1042" t="s">
        <v>132</v>
      </c>
      <c r="B3" s="1044" t="s">
        <v>1135</v>
      </c>
      <c r="C3" s="1044"/>
      <c r="D3" s="1045" t="s">
        <v>1136</v>
      </c>
      <c r="E3" s="1046"/>
      <c r="F3" s="1044"/>
      <c r="G3" s="1044"/>
      <c r="H3" s="1041"/>
      <c r="I3" s="1041"/>
    </row>
    <row r="4" spans="1:10" s="253" customFormat="1" ht="32.25" customHeight="1">
      <c r="A4" s="1043"/>
      <c r="B4" s="176" t="s">
        <v>109</v>
      </c>
      <c r="C4" s="176" t="s">
        <v>464</v>
      </c>
      <c r="D4" s="176" t="s">
        <v>109</v>
      </c>
      <c r="E4" s="176" t="s">
        <v>464</v>
      </c>
      <c r="F4" s="757" t="s">
        <v>109</v>
      </c>
      <c r="G4" s="176" t="s">
        <v>464</v>
      </c>
      <c r="H4" s="757" t="s">
        <v>109</v>
      </c>
      <c r="I4" s="176" t="s">
        <v>464</v>
      </c>
    </row>
    <row r="5" spans="1:10" s="253" customFormat="1">
      <c r="A5" s="177" t="s">
        <v>93</v>
      </c>
      <c r="B5" s="179">
        <v>21</v>
      </c>
      <c r="C5" s="397">
        <v>201.25</v>
      </c>
      <c r="D5" s="397">
        <v>5</v>
      </c>
      <c r="E5" s="397">
        <v>14.5</v>
      </c>
      <c r="F5" s="758">
        <v>1</v>
      </c>
      <c r="G5" s="759">
        <v>30.02</v>
      </c>
      <c r="H5" s="760">
        <f>B5+D5+F5</f>
        <v>27</v>
      </c>
      <c r="I5" s="760">
        <f>C5+E5+G5</f>
        <v>245.77</v>
      </c>
    </row>
    <row r="6" spans="1:10" s="253" customFormat="1">
      <c r="A6" s="177" t="s">
        <v>94</v>
      </c>
      <c r="B6" s="760">
        <v>54</v>
      </c>
      <c r="C6" s="760">
        <v>741.01944000000003</v>
      </c>
      <c r="D6" s="760">
        <v>5</v>
      </c>
      <c r="E6" s="760">
        <v>27.39</v>
      </c>
      <c r="F6" s="760">
        <v>1</v>
      </c>
      <c r="G6" s="760">
        <v>15</v>
      </c>
      <c r="H6" s="760">
        <v>60</v>
      </c>
      <c r="I6" s="760">
        <v>783.40944000000002</v>
      </c>
      <c r="J6" s="761"/>
    </row>
    <row r="7" spans="1:10" s="253" customFormat="1">
      <c r="A7" s="398">
        <v>44287</v>
      </c>
      <c r="B7" s="187">
        <v>5</v>
      </c>
      <c r="C7" s="762">
        <v>55.706800000000001</v>
      </c>
      <c r="D7" s="187">
        <v>0</v>
      </c>
      <c r="E7" s="187">
        <v>0</v>
      </c>
      <c r="F7" s="763">
        <v>0</v>
      </c>
      <c r="G7" s="763">
        <v>0</v>
      </c>
      <c r="H7" s="764">
        <f t="shared" ref="H7:H16" si="0">B7+D7+F7</f>
        <v>5</v>
      </c>
      <c r="I7" s="764">
        <f t="shared" ref="I7:I16" si="1">C7+E7+G7</f>
        <v>55.706800000000001</v>
      </c>
    </row>
    <row r="8" spans="1:10" s="253" customFormat="1">
      <c r="A8" s="398">
        <v>44317</v>
      </c>
      <c r="B8" s="763">
        <v>0</v>
      </c>
      <c r="C8" s="763">
        <v>0</v>
      </c>
      <c r="D8" s="187">
        <v>1</v>
      </c>
      <c r="E8" s="762">
        <v>1.1200000000000001</v>
      </c>
      <c r="F8" s="763">
        <v>0</v>
      </c>
      <c r="G8" s="763">
        <v>0</v>
      </c>
      <c r="H8" s="764">
        <f t="shared" si="0"/>
        <v>1</v>
      </c>
      <c r="I8" s="764">
        <f t="shared" si="1"/>
        <v>1.1200000000000001</v>
      </c>
    </row>
    <row r="9" spans="1:10" s="253" customFormat="1">
      <c r="A9" s="398">
        <v>44349</v>
      </c>
      <c r="B9" s="187">
        <v>4</v>
      </c>
      <c r="C9" s="762">
        <v>23.349999999999998</v>
      </c>
      <c r="D9" s="187">
        <v>0</v>
      </c>
      <c r="E9" s="187">
        <v>0</v>
      </c>
      <c r="F9" s="763">
        <v>0</v>
      </c>
      <c r="G9" s="763">
        <v>0</v>
      </c>
      <c r="H9" s="764">
        <f t="shared" si="0"/>
        <v>4</v>
      </c>
      <c r="I9" s="764">
        <f t="shared" si="1"/>
        <v>23.349999999999998</v>
      </c>
    </row>
    <row r="10" spans="1:10" s="253" customFormat="1">
      <c r="A10" s="398">
        <v>44380</v>
      </c>
      <c r="B10" s="187">
        <v>3</v>
      </c>
      <c r="C10" s="762">
        <v>14.3</v>
      </c>
      <c r="D10" s="187">
        <v>0</v>
      </c>
      <c r="E10" s="187">
        <v>0</v>
      </c>
      <c r="F10" s="763">
        <v>0</v>
      </c>
      <c r="G10" s="763">
        <v>0</v>
      </c>
      <c r="H10" s="764">
        <f t="shared" si="0"/>
        <v>3</v>
      </c>
      <c r="I10" s="764">
        <f t="shared" si="1"/>
        <v>14.3</v>
      </c>
    </row>
    <row r="11" spans="1:10" s="253" customFormat="1">
      <c r="A11" s="398">
        <v>44411</v>
      </c>
      <c r="B11" s="187">
        <v>4</v>
      </c>
      <c r="C11" s="762">
        <v>29.54</v>
      </c>
      <c r="D11" s="187">
        <v>0</v>
      </c>
      <c r="E11" s="187">
        <v>0</v>
      </c>
      <c r="F11" s="763">
        <v>0</v>
      </c>
      <c r="G11" s="763">
        <v>0</v>
      </c>
      <c r="H11" s="764">
        <f t="shared" si="0"/>
        <v>4</v>
      </c>
      <c r="I11" s="764">
        <f t="shared" si="1"/>
        <v>29.54</v>
      </c>
    </row>
    <row r="12" spans="1:10" s="253" customFormat="1">
      <c r="A12" s="398">
        <v>44440</v>
      </c>
      <c r="B12" s="187">
        <v>7</v>
      </c>
      <c r="C12" s="762">
        <v>192.56</v>
      </c>
      <c r="D12" s="762">
        <v>1</v>
      </c>
      <c r="E12" s="762">
        <v>3.99</v>
      </c>
      <c r="F12" s="763">
        <v>0</v>
      </c>
      <c r="G12" s="763">
        <v>0</v>
      </c>
      <c r="H12" s="764">
        <f t="shared" si="0"/>
        <v>8</v>
      </c>
      <c r="I12" s="764">
        <f t="shared" si="1"/>
        <v>196.55</v>
      </c>
    </row>
    <row r="13" spans="1:10" s="253" customFormat="1">
      <c r="A13" s="398">
        <v>44470</v>
      </c>
      <c r="B13" s="187">
        <v>10</v>
      </c>
      <c r="C13" s="762">
        <v>89.952640000000017</v>
      </c>
      <c r="D13" s="762">
        <v>1</v>
      </c>
      <c r="E13" s="762">
        <v>18.010000000000002</v>
      </c>
      <c r="F13" s="763">
        <v>0</v>
      </c>
      <c r="G13" s="763">
        <v>0</v>
      </c>
      <c r="H13" s="764">
        <f t="shared" si="0"/>
        <v>11</v>
      </c>
      <c r="I13" s="764">
        <f t="shared" si="1"/>
        <v>107.96264000000002</v>
      </c>
    </row>
    <row r="14" spans="1:10" s="253" customFormat="1">
      <c r="A14" s="398">
        <v>44502</v>
      </c>
      <c r="B14" s="187">
        <v>4</v>
      </c>
      <c r="C14" s="762">
        <v>109.65</v>
      </c>
      <c r="D14" s="187">
        <v>0</v>
      </c>
      <c r="E14" s="187">
        <v>0</v>
      </c>
      <c r="F14" s="763">
        <v>0</v>
      </c>
      <c r="G14" s="763">
        <v>0</v>
      </c>
      <c r="H14" s="764">
        <f t="shared" si="0"/>
        <v>4</v>
      </c>
      <c r="I14" s="764">
        <f t="shared" si="1"/>
        <v>109.65</v>
      </c>
    </row>
    <row r="15" spans="1:10" s="253" customFormat="1">
      <c r="A15" s="398">
        <v>44531</v>
      </c>
      <c r="B15" s="187">
        <v>7</v>
      </c>
      <c r="C15" s="762">
        <v>126.45</v>
      </c>
      <c r="D15" s="762">
        <v>1</v>
      </c>
      <c r="E15" s="762">
        <v>2.0099999999999998</v>
      </c>
      <c r="F15" s="763">
        <v>0</v>
      </c>
      <c r="G15" s="763">
        <v>0</v>
      </c>
      <c r="H15" s="764">
        <f t="shared" si="0"/>
        <v>8</v>
      </c>
      <c r="I15" s="764">
        <f t="shared" si="1"/>
        <v>128.46</v>
      </c>
    </row>
    <row r="16" spans="1:10" s="253" customFormat="1">
      <c r="A16" s="398">
        <v>44562</v>
      </c>
      <c r="B16" s="187">
        <v>3</v>
      </c>
      <c r="C16" s="762">
        <v>17.509999999999998</v>
      </c>
      <c r="D16" s="762">
        <v>1</v>
      </c>
      <c r="E16" s="762">
        <v>2.2599999999999998</v>
      </c>
      <c r="F16" s="763">
        <v>1</v>
      </c>
      <c r="G16" s="763">
        <v>15</v>
      </c>
      <c r="H16" s="764">
        <f t="shared" si="0"/>
        <v>5</v>
      </c>
      <c r="I16" s="764">
        <f t="shared" si="1"/>
        <v>34.769999999999996</v>
      </c>
    </row>
    <row r="17" spans="1:17" s="253" customFormat="1">
      <c r="A17" s="398">
        <v>44593</v>
      </c>
      <c r="B17" s="187">
        <v>7</v>
      </c>
      <c r="C17" s="762">
        <v>82</v>
      </c>
      <c r="D17" s="187">
        <v>0</v>
      </c>
      <c r="E17" s="187">
        <v>0</v>
      </c>
      <c r="F17" s="187">
        <v>0</v>
      </c>
      <c r="G17" s="187">
        <v>0</v>
      </c>
      <c r="H17" s="764">
        <f t="shared" ref="H17" si="2">B17+D17+F17</f>
        <v>7</v>
      </c>
      <c r="I17" s="764">
        <f t="shared" ref="I17" si="3">C17+E17+G17</f>
        <v>82</v>
      </c>
    </row>
    <row r="18" spans="1:17" s="253" customFormat="1" ht="15" customHeight="1">
      <c r="A18" s="765" t="s">
        <v>465</v>
      </c>
      <c r="B18" s="765"/>
      <c r="C18" s="765"/>
      <c r="D18" s="765"/>
      <c r="E18" s="765"/>
      <c r="F18" s="766"/>
      <c r="G18" s="766"/>
      <c r="H18" s="766"/>
      <c r="I18" s="766"/>
      <c r="J18" s="766"/>
      <c r="K18" s="766"/>
      <c r="L18" s="766"/>
      <c r="M18" s="766"/>
      <c r="N18" s="766"/>
      <c r="O18" s="766"/>
      <c r="P18" s="766"/>
      <c r="Q18" s="766"/>
    </row>
    <row r="19" spans="1:17" s="253" customFormat="1" ht="61.5" customHeight="1">
      <c r="A19" s="1049" t="s">
        <v>466</v>
      </c>
      <c r="B19" s="1049"/>
      <c r="C19" s="1049"/>
      <c r="D19" s="765"/>
      <c r="E19" s="765"/>
      <c r="F19" s="766"/>
      <c r="G19" s="766"/>
      <c r="H19" s="766"/>
      <c r="I19" s="766"/>
      <c r="J19" s="766"/>
      <c r="K19" s="766"/>
      <c r="L19" s="766"/>
      <c r="M19" s="766"/>
      <c r="N19" s="766"/>
      <c r="O19" s="766"/>
      <c r="P19" s="766"/>
      <c r="Q19" s="766"/>
    </row>
    <row r="20" spans="1:17" s="253" customFormat="1" ht="15" customHeight="1">
      <c r="A20" s="1047" t="s">
        <v>1152</v>
      </c>
      <c r="B20" s="1047"/>
      <c r="C20" s="1047"/>
      <c r="D20" s="767"/>
      <c r="E20" s="767"/>
      <c r="F20" s="766"/>
      <c r="G20" s="766"/>
      <c r="H20" s="766"/>
      <c r="I20" s="766"/>
      <c r="J20" s="766"/>
      <c r="K20" s="766"/>
      <c r="L20" s="766"/>
      <c r="M20" s="766"/>
      <c r="N20" s="766"/>
      <c r="O20" s="766"/>
      <c r="P20" s="766"/>
      <c r="Q20" s="766"/>
    </row>
    <row r="21" spans="1:17" s="253" customFormat="1">
      <c r="A21" s="1048" t="s">
        <v>111</v>
      </c>
      <c r="B21" s="1048"/>
      <c r="C21" s="1048"/>
      <c r="D21" s="756"/>
      <c r="E21" s="756"/>
    </row>
    <row r="23" spans="1:17">
      <c r="B23" s="359"/>
      <c r="C23" s="359"/>
      <c r="D23" s="359"/>
      <c r="E23" s="359"/>
    </row>
    <row r="24" spans="1:17">
      <c r="E24" s="768"/>
    </row>
  </sheetData>
  <mergeCells count="10">
    <mergeCell ref="A20:C20"/>
    <mergeCell ref="A21:C21"/>
    <mergeCell ref="A1:C1"/>
    <mergeCell ref="A19:C19"/>
    <mergeCell ref="B3:C3"/>
    <mergeCell ref="H2:I3"/>
    <mergeCell ref="A3:A4"/>
    <mergeCell ref="B2:E2"/>
    <mergeCell ref="D3:E3"/>
    <mergeCell ref="F2:G3"/>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3"/>
  <sheetViews>
    <sheetView zoomScaleNormal="100" workbookViewId="0">
      <selection activeCell="I25" sqref="I25"/>
    </sheetView>
  </sheetViews>
  <sheetFormatPr defaultRowHeight="12.75"/>
  <cols>
    <col min="1" max="1" width="30.5703125" customWidth="1"/>
    <col min="2" max="2" width="11.5703125" customWidth="1"/>
    <col min="3" max="3" width="11.42578125" bestFit="1" customWidth="1"/>
    <col min="4" max="4" width="10" customWidth="1"/>
    <col min="5" max="5" width="11.42578125" bestFit="1" customWidth="1"/>
    <col min="6" max="6" width="9.140625" customWidth="1"/>
  </cols>
  <sheetData>
    <row r="1" spans="1:7" s="4" customFormat="1" ht="18.75" customHeight="1">
      <c r="A1" s="1050" t="s">
        <v>467</v>
      </c>
      <c r="B1" s="1050"/>
      <c r="C1" s="1050"/>
      <c r="D1" s="1050"/>
      <c r="E1" s="1050"/>
      <c r="F1" s="1050"/>
      <c r="G1" s="1050"/>
    </row>
    <row r="2" spans="1:7" s="3" customFormat="1" ht="13.5" customHeight="1">
      <c r="A2" s="1053" t="s">
        <v>112</v>
      </c>
      <c r="B2" s="1053" t="s">
        <v>93</v>
      </c>
      <c r="C2" s="1053"/>
      <c r="D2" s="1053" t="s">
        <v>94</v>
      </c>
      <c r="E2" s="1053"/>
      <c r="F2" s="1051">
        <v>44593</v>
      </c>
      <c r="G2" s="1051"/>
    </row>
    <row r="3" spans="1:7" s="3" customFormat="1" ht="45">
      <c r="A3" s="1053"/>
      <c r="B3" s="5" t="s">
        <v>109</v>
      </c>
      <c r="C3" s="5" t="s">
        <v>464</v>
      </c>
      <c r="D3" s="5" t="s">
        <v>109</v>
      </c>
      <c r="E3" s="5" t="s">
        <v>464</v>
      </c>
      <c r="F3" s="5" t="s">
        <v>109</v>
      </c>
      <c r="G3" s="5" t="s">
        <v>464</v>
      </c>
    </row>
    <row r="4" spans="1:7" s="3" customFormat="1" ht="15">
      <c r="A4" s="6" t="s">
        <v>468</v>
      </c>
      <c r="B4" s="7">
        <v>0</v>
      </c>
      <c r="C4" s="8">
        <v>0</v>
      </c>
      <c r="D4" s="7">
        <v>0</v>
      </c>
      <c r="E4" s="8">
        <v>0</v>
      </c>
      <c r="F4" s="7">
        <v>0</v>
      </c>
      <c r="G4" s="8">
        <v>0</v>
      </c>
    </row>
    <row r="5" spans="1:7" s="3" customFormat="1" ht="15">
      <c r="A5" s="6" t="s">
        <v>469</v>
      </c>
      <c r="B5" s="7">
        <v>1</v>
      </c>
      <c r="C5" s="8">
        <v>29.7</v>
      </c>
      <c r="D5" s="7">
        <v>3</v>
      </c>
      <c r="E5" s="8">
        <v>6302.93</v>
      </c>
      <c r="F5" s="7">
        <v>1</v>
      </c>
      <c r="G5" s="8">
        <v>21.93</v>
      </c>
    </row>
    <row r="6" spans="1:7" s="3" customFormat="1" ht="15">
      <c r="A6" s="6" t="s">
        <v>470</v>
      </c>
      <c r="B6" s="7">
        <v>2</v>
      </c>
      <c r="C6" s="8">
        <v>15119.9</v>
      </c>
      <c r="D6" s="7">
        <v>1</v>
      </c>
      <c r="E6" s="8">
        <v>1200.29</v>
      </c>
      <c r="F6" s="7">
        <v>0</v>
      </c>
      <c r="G6" s="8">
        <v>0</v>
      </c>
    </row>
    <row r="7" spans="1:7" s="3" customFormat="1" ht="15">
      <c r="A7" s="6" t="s">
        <v>471</v>
      </c>
      <c r="B7" s="7">
        <v>3</v>
      </c>
      <c r="C7" s="8">
        <v>22.42</v>
      </c>
      <c r="D7" s="7">
        <v>12</v>
      </c>
      <c r="E7" s="8">
        <v>8195.07</v>
      </c>
      <c r="F7" s="7">
        <v>1</v>
      </c>
      <c r="G7" s="9">
        <v>4.41</v>
      </c>
    </row>
    <row r="8" spans="1:7" s="3" customFormat="1" ht="15">
      <c r="A8" s="6" t="s">
        <v>472</v>
      </c>
      <c r="B8" s="7">
        <v>5</v>
      </c>
      <c r="C8" s="8">
        <v>2353.1699979999999</v>
      </c>
      <c r="D8" s="7">
        <v>6</v>
      </c>
      <c r="E8" s="8">
        <v>6421.14147856</v>
      </c>
      <c r="F8" s="7">
        <v>0</v>
      </c>
      <c r="G8" s="8">
        <v>0</v>
      </c>
    </row>
    <row r="9" spans="1:7" s="3" customFormat="1" ht="15">
      <c r="A9" s="6" t="s">
        <v>473</v>
      </c>
      <c r="B9" s="7">
        <v>5</v>
      </c>
      <c r="C9" s="8">
        <v>786.22</v>
      </c>
      <c r="D9" s="7">
        <v>2</v>
      </c>
      <c r="E9" s="8">
        <v>1101.1199999999999</v>
      </c>
      <c r="F9" s="7">
        <v>0</v>
      </c>
      <c r="G9" s="8">
        <v>0</v>
      </c>
    </row>
    <row r="10" spans="1:7" s="3" customFormat="1" ht="15">
      <c r="A10" s="6" t="s">
        <v>474</v>
      </c>
      <c r="B10" s="7">
        <v>1</v>
      </c>
      <c r="C10" s="8">
        <v>6.89</v>
      </c>
      <c r="D10" s="7">
        <v>5</v>
      </c>
      <c r="E10" s="8">
        <v>52.611404999999998</v>
      </c>
      <c r="F10" s="7">
        <v>1</v>
      </c>
      <c r="G10" s="8">
        <v>10</v>
      </c>
    </row>
    <row r="11" spans="1:7" s="3" customFormat="1" ht="15">
      <c r="A11" s="6" t="s">
        <v>475</v>
      </c>
      <c r="B11" s="7">
        <v>7</v>
      </c>
      <c r="C11" s="8">
        <v>2026.8800815</v>
      </c>
      <c r="D11" s="7">
        <v>4</v>
      </c>
      <c r="E11" s="8">
        <v>649.62</v>
      </c>
      <c r="F11" s="7">
        <v>1</v>
      </c>
      <c r="G11" s="8">
        <v>2.7</v>
      </c>
    </row>
    <row r="12" spans="1:7" s="3" customFormat="1" ht="15">
      <c r="A12" s="6" t="s">
        <v>476</v>
      </c>
      <c r="B12" s="7">
        <v>4</v>
      </c>
      <c r="C12" s="8">
        <v>888.8900000000001</v>
      </c>
      <c r="D12" s="7">
        <v>0</v>
      </c>
      <c r="E12" s="8">
        <v>0</v>
      </c>
      <c r="F12" s="7">
        <v>0</v>
      </c>
      <c r="G12" s="8">
        <v>0</v>
      </c>
    </row>
    <row r="13" spans="1:7" s="3" customFormat="1" ht="15">
      <c r="A13" s="6" t="s">
        <v>477</v>
      </c>
      <c r="B13" s="7">
        <v>9</v>
      </c>
      <c r="C13" s="8">
        <v>14924.643042</v>
      </c>
      <c r="D13" s="7">
        <v>4</v>
      </c>
      <c r="E13" s="8">
        <v>3483.51</v>
      </c>
      <c r="F13" s="7">
        <v>1</v>
      </c>
      <c r="G13" s="8">
        <v>50.75</v>
      </c>
    </row>
    <row r="14" spans="1:7" s="3" customFormat="1" ht="15">
      <c r="A14" s="6" t="s">
        <v>478</v>
      </c>
      <c r="B14" s="7">
        <v>2</v>
      </c>
      <c r="C14" s="8">
        <v>1350.54</v>
      </c>
      <c r="D14" s="7">
        <v>6</v>
      </c>
      <c r="E14" s="8">
        <v>4012.46</v>
      </c>
      <c r="F14" s="8">
        <v>0</v>
      </c>
      <c r="G14" s="8">
        <v>0</v>
      </c>
    </row>
    <row r="15" spans="1:7" s="3" customFormat="1" ht="15">
      <c r="A15" s="6" t="s">
        <v>479</v>
      </c>
      <c r="B15" s="7">
        <v>2</v>
      </c>
      <c r="C15" s="8">
        <v>6579.55</v>
      </c>
      <c r="D15" s="7">
        <v>18</v>
      </c>
      <c r="E15" s="8">
        <v>9838.1899999999987</v>
      </c>
      <c r="F15" s="7">
        <v>1</v>
      </c>
      <c r="G15" s="8">
        <v>20.22</v>
      </c>
    </row>
    <row r="16" spans="1:7" s="3" customFormat="1" ht="15">
      <c r="A16" s="6" t="s">
        <v>480</v>
      </c>
      <c r="B16" s="7">
        <v>1</v>
      </c>
      <c r="C16" s="8">
        <v>349.66</v>
      </c>
      <c r="D16" s="7">
        <v>4</v>
      </c>
      <c r="E16" s="8">
        <v>4297.74</v>
      </c>
      <c r="F16" s="7">
        <v>0</v>
      </c>
      <c r="G16" s="8">
        <v>0</v>
      </c>
    </row>
    <row r="17" spans="1:8" s="3" customFormat="1" ht="15">
      <c r="A17" s="6" t="s">
        <v>481</v>
      </c>
      <c r="B17" s="7">
        <v>8</v>
      </c>
      <c r="C17" s="8">
        <v>1340.26</v>
      </c>
      <c r="D17" s="7">
        <v>11</v>
      </c>
      <c r="E17" s="8">
        <v>3744.82</v>
      </c>
      <c r="F17" s="7">
        <v>0</v>
      </c>
      <c r="G17" s="8">
        <v>0</v>
      </c>
    </row>
    <row r="18" spans="1:8" s="3" customFormat="1" ht="15">
      <c r="A18" s="6" t="s">
        <v>482</v>
      </c>
      <c r="B18" s="7">
        <v>17</v>
      </c>
      <c r="C18" s="8">
        <v>9281.7900000000009</v>
      </c>
      <c r="D18" s="7">
        <v>57</v>
      </c>
      <c r="E18" s="8">
        <v>52288.347332960002</v>
      </c>
      <c r="F18" s="7">
        <v>4</v>
      </c>
      <c r="G18" s="9">
        <v>72.48</v>
      </c>
    </row>
    <row r="19" spans="1:8" s="3" customFormat="1" ht="15">
      <c r="A19" s="6" t="s">
        <v>483</v>
      </c>
      <c r="B19" s="7">
        <v>1</v>
      </c>
      <c r="C19" s="8">
        <v>9.5</v>
      </c>
      <c r="D19" s="7">
        <v>1</v>
      </c>
      <c r="E19" s="8">
        <v>962.33</v>
      </c>
      <c r="F19" s="7">
        <v>0</v>
      </c>
      <c r="G19" s="8">
        <v>0</v>
      </c>
    </row>
    <row r="20" spans="1:8" s="3" customFormat="1" ht="15">
      <c r="A20" s="6" t="s">
        <v>484</v>
      </c>
      <c r="B20" s="7">
        <v>1</v>
      </c>
      <c r="C20" s="8">
        <v>819.24</v>
      </c>
      <c r="D20" s="7">
        <v>2</v>
      </c>
      <c r="E20" s="8">
        <v>21276.00389</v>
      </c>
      <c r="F20" s="7">
        <v>0</v>
      </c>
      <c r="G20" s="8">
        <v>0</v>
      </c>
    </row>
    <row r="21" spans="1:8" s="3" customFormat="1" ht="15">
      <c r="A21" s="6" t="s">
        <v>485</v>
      </c>
      <c r="B21" s="7">
        <v>3</v>
      </c>
      <c r="C21" s="8">
        <v>1041.8500000000001</v>
      </c>
      <c r="D21" s="7">
        <v>6</v>
      </c>
      <c r="E21" s="8">
        <v>4347.99</v>
      </c>
      <c r="F21" s="7">
        <v>1</v>
      </c>
      <c r="G21" s="8">
        <v>3149.19</v>
      </c>
    </row>
    <row r="22" spans="1:8" s="3" customFormat="1" ht="15">
      <c r="A22" s="6" t="s">
        <v>486</v>
      </c>
      <c r="B22" s="7">
        <v>2</v>
      </c>
      <c r="C22" s="8">
        <v>10.55</v>
      </c>
      <c r="D22" s="7">
        <v>2</v>
      </c>
      <c r="E22" s="8">
        <v>16.510000000000002</v>
      </c>
      <c r="F22" s="7">
        <v>0</v>
      </c>
      <c r="G22" s="8">
        <v>0</v>
      </c>
    </row>
    <row r="23" spans="1:8" s="3" customFormat="1" ht="15">
      <c r="A23" s="6" t="s">
        <v>487</v>
      </c>
      <c r="B23" s="7">
        <v>1</v>
      </c>
      <c r="C23" s="8">
        <v>25</v>
      </c>
      <c r="D23" s="7">
        <v>0</v>
      </c>
      <c r="E23" s="8">
        <v>0</v>
      </c>
      <c r="F23" s="7">
        <v>0</v>
      </c>
      <c r="G23" s="8">
        <v>0</v>
      </c>
    </row>
    <row r="24" spans="1:8" s="3" customFormat="1" ht="15">
      <c r="A24" s="6" t="s">
        <v>488</v>
      </c>
      <c r="B24" s="7">
        <v>1</v>
      </c>
      <c r="C24" s="8">
        <v>2.4</v>
      </c>
      <c r="D24" s="7">
        <v>1</v>
      </c>
      <c r="E24" s="8">
        <v>12.15</v>
      </c>
      <c r="F24" s="7">
        <v>1</v>
      </c>
      <c r="G24" s="8">
        <v>12.15</v>
      </c>
    </row>
    <row r="25" spans="1:8" s="3" customFormat="1" ht="15">
      <c r="A25" s="6" t="s">
        <v>489</v>
      </c>
      <c r="B25" s="7">
        <v>2</v>
      </c>
      <c r="C25" s="8">
        <v>53149.3</v>
      </c>
      <c r="D25" s="8">
        <v>2</v>
      </c>
      <c r="E25" s="7">
        <v>3618.9</v>
      </c>
      <c r="F25" s="7">
        <v>1</v>
      </c>
      <c r="G25" s="8">
        <v>3600</v>
      </c>
    </row>
    <row r="26" spans="1:8" s="3" customFormat="1" ht="15">
      <c r="A26" s="10" t="s">
        <v>490</v>
      </c>
      <c r="B26" s="7">
        <v>0</v>
      </c>
      <c r="C26" s="8">
        <v>0</v>
      </c>
      <c r="D26" s="7">
        <v>1</v>
      </c>
      <c r="E26" s="8">
        <v>6018.68</v>
      </c>
      <c r="F26" s="7">
        <v>0</v>
      </c>
      <c r="G26" s="8">
        <v>0</v>
      </c>
    </row>
    <row r="27" spans="1:8" s="2" customFormat="1" ht="15">
      <c r="A27" s="11" t="s">
        <v>88</v>
      </c>
      <c r="B27" s="12">
        <f>SUM(B4:B26)</f>
        <v>78</v>
      </c>
      <c r="C27" s="12">
        <f>SUM(C4:C26)</f>
        <v>110118.35312150001</v>
      </c>
      <c r="D27" s="12">
        <v>148</v>
      </c>
      <c r="E27" s="12">
        <v>137840.41410651998</v>
      </c>
      <c r="F27" s="13">
        <v>13</v>
      </c>
      <c r="G27" s="13">
        <v>6943.83</v>
      </c>
      <c r="H27" s="3"/>
    </row>
    <row r="28" spans="1:8" s="2" customFormat="1" ht="34.5" customHeight="1">
      <c r="A28" s="1052" t="s">
        <v>491</v>
      </c>
      <c r="B28" s="1052"/>
      <c r="C28" s="1052"/>
      <c r="D28" s="1052"/>
      <c r="E28" s="1052"/>
      <c r="F28" s="1052"/>
      <c r="G28" s="1052"/>
    </row>
    <row r="29" spans="1:8" s="3" customFormat="1" ht="15">
      <c r="A29" s="534" t="s">
        <v>1153</v>
      </c>
      <c r="B29" s="14"/>
      <c r="C29" s="14"/>
      <c r="D29" s="14"/>
      <c r="E29" s="14"/>
      <c r="F29" s="14"/>
      <c r="G29" s="14"/>
    </row>
    <row r="30" spans="1:8" s="3" customFormat="1" ht="15">
      <c r="A30" s="1050" t="s">
        <v>76</v>
      </c>
      <c r="B30" s="1050"/>
      <c r="C30" s="1050"/>
      <c r="D30" s="1050"/>
      <c r="E30" s="1050"/>
      <c r="F30" s="1050"/>
      <c r="G30" s="1050"/>
    </row>
    <row r="31" spans="1:8">
      <c r="C31" s="554"/>
      <c r="D31" s="554"/>
      <c r="E31" s="554"/>
      <c r="F31" s="554"/>
      <c r="G31" s="554"/>
    </row>
    <row r="33" spans="3:7">
      <c r="C33" s="553"/>
      <c r="D33" s="553"/>
      <c r="E33" s="553"/>
      <c r="F33" s="553"/>
      <c r="G33" s="553"/>
    </row>
  </sheetData>
  <mergeCells count="7">
    <mergeCell ref="A1:G1"/>
    <mergeCell ref="F2:G2"/>
    <mergeCell ref="A28:G28"/>
    <mergeCell ref="A30:G30"/>
    <mergeCell ref="A2:A3"/>
    <mergeCell ref="B2:C2"/>
    <mergeCell ref="D2:E2"/>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24"/>
  <sheetViews>
    <sheetView zoomScaleNormal="100" workbookViewId="0">
      <selection activeCell="G26" sqref="G26"/>
    </sheetView>
  </sheetViews>
  <sheetFormatPr defaultColWidth="9.140625" defaultRowHeight="15"/>
  <cols>
    <col min="1" max="11" width="14.5703125" style="16" bestFit="1" customWidth="1"/>
    <col min="12" max="12" width="14.42578125" style="16" bestFit="1" customWidth="1"/>
    <col min="13" max="13" width="15" style="16" bestFit="1" customWidth="1"/>
    <col min="14" max="19" width="14.5703125" style="16" bestFit="1" customWidth="1"/>
    <col min="20" max="20" width="4.5703125" style="16" bestFit="1" customWidth="1"/>
    <col min="21" max="16384" width="9.140625" style="16"/>
  </cols>
  <sheetData>
    <row r="1" spans="1:19" ht="16.5" customHeight="1">
      <c r="A1" s="1056" t="s">
        <v>738</v>
      </c>
      <c r="B1" s="1056"/>
      <c r="C1" s="1056"/>
      <c r="D1" s="1056"/>
      <c r="E1" s="1056"/>
      <c r="F1" s="1056"/>
      <c r="G1" s="1056"/>
      <c r="H1" s="1056"/>
      <c r="I1" s="1056"/>
      <c r="J1" s="1056"/>
      <c r="K1" s="1056"/>
      <c r="L1" s="1056"/>
    </row>
    <row r="2" spans="1:19" s="34" customFormat="1" ht="18" customHeight="1">
      <c r="A2" s="999" t="s">
        <v>85</v>
      </c>
      <c r="B2" s="1057" t="s">
        <v>88</v>
      </c>
      <c r="C2" s="1058"/>
      <c r="D2" s="1054" t="s">
        <v>114</v>
      </c>
      <c r="E2" s="1061"/>
      <c r="F2" s="1061"/>
      <c r="G2" s="1055"/>
      <c r="H2" s="1054" t="s">
        <v>115</v>
      </c>
      <c r="I2" s="1061"/>
      <c r="J2" s="1061"/>
      <c r="K2" s="1061"/>
      <c r="L2" s="1061"/>
      <c r="M2" s="1061"/>
      <c r="N2" s="1061"/>
      <c r="O2" s="1061"/>
      <c r="P2" s="1061"/>
      <c r="Q2" s="1061"/>
      <c r="R2" s="1061"/>
      <c r="S2" s="1055"/>
    </row>
    <row r="3" spans="1:19" s="34" customFormat="1" ht="18" customHeight="1">
      <c r="A3" s="1000"/>
      <c r="B3" s="1059"/>
      <c r="C3" s="1060"/>
      <c r="D3" s="1054" t="s">
        <v>116</v>
      </c>
      <c r="E3" s="1055"/>
      <c r="F3" s="1054" t="s">
        <v>101</v>
      </c>
      <c r="G3" s="1055"/>
      <c r="H3" s="1054" t="s">
        <v>117</v>
      </c>
      <c r="I3" s="1055"/>
      <c r="J3" s="1054" t="s">
        <v>118</v>
      </c>
      <c r="K3" s="1055"/>
      <c r="L3" s="1054" t="s">
        <v>119</v>
      </c>
      <c r="M3" s="1055"/>
      <c r="N3" s="1054" t="s">
        <v>120</v>
      </c>
      <c r="O3" s="1055"/>
      <c r="P3" s="1054" t="s">
        <v>121</v>
      </c>
      <c r="Q3" s="1055"/>
      <c r="R3" s="1054" t="s">
        <v>122</v>
      </c>
      <c r="S3" s="1055"/>
    </row>
    <row r="4" spans="1:19" s="34" customFormat="1" ht="33.75" customHeight="1">
      <c r="A4" s="1000"/>
      <c r="B4" s="176" t="s">
        <v>109</v>
      </c>
      <c r="C4" s="176" t="s">
        <v>464</v>
      </c>
      <c r="D4" s="176" t="s">
        <v>109</v>
      </c>
      <c r="E4" s="176" t="s">
        <v>464</v>
      </c>
      <c r="F4" s="176" t="s">
        <v>109</v>
      </c>
      <c r="G4" s="176" t="s">
        <v>464</v>
      </c>
      <c r="H4" s="176" t="s">
        <v>109</v>
      </c>
      <c r="I4" s="176" t="s">
        <v>464</v>
      </c>
      <c r="J4" s="176" t="s">
        <v>109</v>
      </c>
      <c r="K4" s="176" t="s">
        <v>464</v>
      </c>
      <c r="L4" s="176" t="s">
        <v>109</v>
      </c>
      <c r="M4" s="176" t="s">
        <v>464</v>
      </c>
      <c r="N4" s="176" t="s">
        <v>109</v>
      </c>
      <c r="O4" s="176" t="s">
        <v>464</v>
      </c>
      <c r="P4" s="176" t="s">
        <v>109</v>
      </c>
      <c r="Q4" s="176" t="s">
        <v>464</v>
      </c>
      <c r="R4" s="176" t="s">
        <v>109</v>
      </c>
      <c r="S4" s="176" t="s">
        <v>464</v>
      </c>
    </row>
    <row r="5" spans="1:19" s="34" customFormat="1" ht="18" customHeight="1">
      <c r="A5" s="177" t="s">
        <v>93</v>
      </c>
      <c r="B5" s="178">
        <v>78</v>
      </c>
      <c r="C5" s="179">
        <v>110118.34</v>
      </c>
      <c r="D5" s="178">
        <v>75</v>
      </c>
      <c r="E5" s="179">
        <v>104222.03</v>
      </c>
      <c r="F5" s="178">
        <v>3</v>
      </c>
      <c r="G5" s="179">
        <v>5896.3099999999995</v>
      </c>
      <c r="H5" s="178">
        <v>12</v>
      </c>
      <c r="I5" s="179">
        <v>6731.38</v>
      </c>
      <c r="J5" s="178">
        <v>3</v>
      </c>
      <c r="K5" s="179">
        <v>474.33</v>
      </c>
      <c r="L5" s="178">
        <v>48</v>
      </c>
      <c r="M5" s="179">
        <v>87719.56</v>
      </c>
      <c r="N5" s="178">
        <v>13</v>
      </c>
      <c r="O5" s="179">
        <v>14679.83</v>
      </c>
      <c r="P5" s="180">
        <v>2</v>
      </c>
      <c r="Q5" s="179">
        <v>513.24</v>
      </c>
      <c r="R5" s="109">
        <v>0</v>
      </c>
      <c r="S5" s="109">
        <v>0</v>
      </c>
    </row>
    <row r="6" spans="1:19" s="34" customFormat="1" ht="19.5" customHeight="1">
      <c r="A6" s="181" t="s">
        <v>94</v>
      </c>
      <c r="B6" s="182">
        <f>SUM(B7:B17)</f>
        <v>148</v>
      </c>
      <c r="C6" s="182">
        <f t="shared" ref="C6:S6" si="0">SUM(C7:C17)</f>
        <v>137840.418535515</v>
      </c>
      <c r="D6" s="182">
        <f t="shared" si="0"/>
        <v>148</v>
      </c>
      <c r="E6" s="182">
        <f t="shared" si="0"/>
        <v>137840.418535515</v>
      </c>
      <c r="F6" s="182">
        <f t="shared" si="0"/>
        <v>0</v>
      </c>
      <c r="G6" s="182">
        <f t="shared" si="0"/>
        <v>0</v>
      </c>
      <c r="H6" s="182">
        <f t="shared" si="0"/>
        <v>33</v>
      </c>
      <c r="I6" s="182">
        <f t="shared" si="0"/>
        <v>65766.466822244984</v>
      </c>
      <c r="J6" s="182">
        <f t="shared" si="0"/>
        <v>10</v>
      </c>
      <c r="K6" s="182">
        <f t="shared" si="0"/>
        <v>6311.7224789000011</v>
      </c>
      <c r="L6" s="182">
        <f t="shared" si="0"/>
        <v>71</v>
      </c>
      <c r="M6" s="182">
        <f t="shared" si="0"/>
        <v>40921.999565000006</v>
      </c>
      <c r="N6" s="182">
        <f t="shared" si="0"/>
        <v>32</v>
      </c>
      <c r="O6" s="182">
        <f t="shared" si="0"/>
        <v>24802.014336</v>
      </c>
      <c r="P6" s="182">
        <f t="shared" si="0"/>
        <v>2</v>
      </c>
      <c r="Q6" s="182">
        <f t="shared" si="0"/>
        <v>38.213999999999999</v>
      </c>
      <c r="R6" s="182">
        <f t="shared" si="0"/>
        <v>0</v>
      </c>
      <c r="S6" s="182">
        <f t="shared" si="0"/>
        <v>0</v>
      </c>
    </row>
    <row r="7" spans="1:19" s="34" customFormat="1" ht="18" customHeight="1">
      <c r="A7" s="183">
        <v>44287</v>
      </c>
      <c r="B7" s="184">
        <v>10</v>
      </c>
      <c r="C7" s="185">
        <v>3288.22</v>
      </c>
      <c r="D7" s="184">
        <v>10</v>
      </c>
      <c r="E7" s="185">
        <v>3288.22</v>
      </c>
      <c r="F7" s="184">
        <v>0</v>
      </c>
      <c r="G7" s="184">
        <v>0</v>
      </c>
      <c r="H7" s="184">
        <v>2</v>
      </c>
      <c r="I7" s="184">
        <v>28.1</v>
      </c>
      <c r="J7" s="184">
        <v>0</v>
      </c>
      <c r="K7" s="184">
        <v>0</v>
      </c>
      <c r="L7" s="184">
        <v>3</v>
      </c>
      <c r="M7" s="185">
        <v>2703.85</v>
      </c>
      <c r="N7" s="184">
        <v>4</v>
      </c>
      <c r="O7" s="185">
        <v>537.66999999999996</v>
      </c>
      <c r="P7" s="186">
        <v>1</v>
      </c>
      <c r="Q7" s="187">
        <v>18.600000000000001</v>
      </c>
      <c r="R7" s="174">
        <v>0</v>
      </c>
      <c r="S7" s="174">
        <v>0</v>
      </c>
    </row>
    <row r="8" spans="1:19" s="34" customFormat="1" ht="18.75" customHeight="1">
      <c r="A8" s="183">
        <v>44318</v>
      </c>
      <c r="B8" s="184">
        <v>2</v>
      </c>
      <c r="C8" s="185">
        <v>26.12</v>
      </c>
      <c r="D8" s="184">
        <v>2</v>
      </c>
      <c r="E8" s="185">
        <v>26.12</v>
      </c>
      <c r="F8" s="184">
        <v>0</v>
      </c>
      <c r="G8" s="184">
        <v>0</v>
      </c>
      <c r="H8" s="184">
        <v>1</v>
      </c>
      <c r="I8" s="185">
        <v>25</v>
      </c>
      <c r="J8" s="184">
        <v>0</v>
      </c>
      <c r="K8" s="184">
        <v>0</v>
      </c>
      <c r="L8" s="184">
        <v>0</v>
      </c>
      <c r="M8" s="184">
        <v>0</v>
      </c>
      <c r="N8" s="184">
        <v>1</v>
      </c>
      <c r="O8" s="185">
        <v>1.1200000000000001</v>
      </c>
      <c r="P8" s="186">
        <v>0</v>
      </c>
      <c r="Q8" s="187">
        <v>0</v>
      </c>
      <c r="R8" s="174">
        <v>0</v>
      </c>
      <c r="S8" s="174">
        <v>0</v>
      </c>
    </row>
    <row r="9" spans="1:19">
      <c r="A9" s="183">
        <v>44350</v>
      </c>
      <c r="B9" s="184">
        <v>10</v>
      </c>
      <c r="C9" s="185">
        <v>9549.92</v>
      </c>
      <c r="D9" s="184">
        <v>10</v>
      </c>
      <c r="E9" s="185">
        <v>9549.92</v>
      </c>
      <c r="F9" s="184">
        <v>0</v>
      </c>
      <c r="G9" s="184">
        <v>0</v>
      </c>
      <c r="H9" s="184">
        <v>2</v>
      </c>
      <c r="I9" s="185">
        <v>5599.0986666299996</v>
      </c>
      <c r="J9" s="184">
        <v>1</v>
      </c>
      <c r="K9" s="184">
        <v>908.55</v>
      </c>
      <c r="L9" s="184">
        <v>3</v>
      </c>
      <c r="M9" s="185">
        <v>19.3</v>
      </c>
      <c r="N9" s="184">
        <v>4</v>
      </c>
      <c r="O9" s="185">
        <v>3022.97</v>
      </c>
      <c r="P9" s="186">
        <v>0</v>
      </c>
      <c r="Q9" s="187">
        <v>0</v>
      </c>
      <c r="R9" s="175">
        <v>0</v>
      </c>
      <c r="S9" s="175">
        <v>0</v>
      </c>
    </row>
    <row r="10" spans="1:19">
      <c r="A10" s="183">
        <v>44381</v>
      </c>
      <c r="B10" s="184">
        <v>10</v>
      </c>
      <c r="C10" s="185">
        <v>13252.373738094999</v>
      </c>
      <c r="D10" s="184">
        <v>10</v>
      </c>
      <c r="E10" s="185">
        <v>13252.373738094999</v>
      </c>
      <c r="F10" s="184">
        <v>0</v>
      </c>
      <c r="G10" s="184">
        <v>0</v>
      </c>
      <c r="H10" s="184">
        <v>3</v>
      </c>
      <c r="I10" s="185">
        <v>10224.122358094999</v>
      </c>
      <c r="J10" s="184">
        <v>0</v>
      </c>
      <c r="K10" s="184">
        <v>0</v>
      </c>
      <c r="L10" s="184">
        <v>7</v>
      </c>
      <c r="M10" s="185">
        <v>3028.2513799999997</v>
      </c>
      <c r="N10" s="184">
        <v>0</v>
      </c>
      <c r="O10" s="185">
        <v>0</v>
      </c>
      <c r="P10" s="186">
        <v>0</v>
      </c>
      <c r="Q10" s="187">
        <v>0</v>
      </c>
      <c r="R10" s="175">
        <v>0</v>
      </c>
      <c r="S10" s="175">
        <v>0</v>
      </c>
    </row>
    <row r="11" spans="1:19">
      <c r="A11" s="183">
        <v>44410</v>
      </c>
      <c r="B11" s="184">
        <v>15</v>
      </c>
      <c r="C11" s="185">
        <v>20546.150000000001</v>
      </c>
      <c r="D11" s="184">
        <v>15</v>
      </c>
      <c r="E11" s="185">
        <v>20546.150000000001</v>
      </c>
      <c r="F11" s="184">
        <v>0</v>
      </c>
      <c r="G11" s="184">
        <v>0</v>
      </c>
      <c r="H11" s="184">
        <v>3</v>
      </c>
      <c r="I11" s="185">
        <v>2244.0300000000002</v>
      </c>
      <c r="J11" s="184">
        <v>0</v>
      </c>
      <c r="K11" s="184">
        <v>0</v>
      </c>
      <c r="L11" s="185">
        <v>9</v>
      </c>
      <c r="M11" s="185">
        <v>11642.57</v>
      </c>
      <c r="N11" s="185">
        <v>3</v>
      </c>
      <c r="O11" s="185">
        <v>6659.55</v>
      </c>
      <c r="P11" s="186">
        <v>0</v>
      </c>
      <c r="Q11" s="187">
        <v>0</v>
      </c>
      <c r="R11" s="175">
        <v>0</v>
      </c>
      <c r="S11" s="175">
        <v>0</v>
      </c>
    </row>
    <row r="12" spans="1:19">
      <c r="A12" s="183">
        <v>44442</v>
      </c>
      <c r="B12" s="184">
        <v>12</v>
      </c>
      <c r="C12" s="185">
        <v>3967.9199999999992</v>
      </c>
      <c r="D12" s="184">
        <v>12</v>
      </c>
      <c r="E12" s="185">
        <v>3967.9199999999992</v>
      </c>
      <c r="F12" s="184">
        <v>0</v>
      </c>
      <c r="G12" s="184">
        <v>0</v>
      </c>
      <c r="H12" s="184">
        <v>2</v>
      </c>
      <c r="I12" s="185">
        <v>28.98</v>
      </c>
      <c r="J12" s="184">
        <v>0</v>
      </c>
      <c r="K12" s="184">
        <v>0</v>
      </c>
      <c r="L12" s="185">
        <v>7</v>
      </c>
      <c r="M12" s="185">
        <v>748.07</v>
      </c>
      <c r="N12" s="185">
        <v>3</v>
      </c>
      <c r="O12" s="185">
        <v>3190.87</v>
      </c>
      <c r="P12" s="186">
        <v>0</v>
      </c>
      <c r="Q12" s="187">
        <v>0</v>
      </c>
      <c r="R12" s="175">
        <v>0</v>
      </c>
      <c r="S12" s="175">
        <v>0</v>
      </c>
    </row>
    <row r="13" spans="1:19">
      <c r="A13" s="183">
        <v>44473</v>
      </c>
      <c r="B13" s="184">
        <v>18</v>
      </c>
      <c r="C13" s="185">
        <v>3833.4826400000002</v>
      </c>
      <c r="D13" s="184">
        <v>18</v>
      </c>
      <c r="E13" s="185">
        <v>3833.4826400000002</v>
      </c>
      <c r="F13" s="184">
        <v>0</v>
      </c>
      <c r="G13" s="184">
        <v>0</v>
      </c>
      <c r="H13" s="184">
        <v>3</v>
      </c>
      <c r="I13" s="185">
        <v>11.592000000000001</v>
      </c>
      <c r="J13" s="184">
        <v>3</v>
      </c>
      <c r="K13" s="184">
        <v>429.51120000000003</v>
      </c>
      <c r="L13" s="185">
        <v>10</v>
      </c>
      <c r="M13" s="185">
        <v>3272.7754400000003</v>
      </c>
      <c r="N13" s="185">
        <v>1</v>
      </c>
      <c r="O13" s="185">
        <v>99.99</v>
      </c>
      <c r="P13" s="186">
        <v>1</v>
      </c>
      <c r="Q13" s="187">
        <v>19.614000000000001</v>
      </c>
      <c r="R13" s="175">
        <v>0</v>
      </c>
      <c r="S13" s="175">
        <v>0</v>
      </c>
    </row>
    <row r="14" spans="1:19">
      <c r="A14" s="183">
        <v>44504</v>
      </c>
      <c r="B14" s="109">
        <v>17</v>
      </c>
      <c r="C14" s="185">
        <v>57360.097917000006</v>
      </c>
      <c r="D14" s="218">
        <v>17</v>
      </c>
      <c r="E14" s="185">
        <v>57360.097917000006</v>
      </c>
      <c r="F14" s="184">
        <v>0</v>
      </c>
      <c r="G14" s="184">
        <v>0</v>
      </c>
      <c r="H14" s="218">
        <v>3</v>
      </c>
      <c r="I14" s="185">
        <v>44997.099917</v>
      </c>
      <c r="J14" s="218">
        <v>1</v>
      </c>
      <c r="K14" s="185">
        <v>1023.47</v>
      </c>
      <c r="L14" s="218">
        <v>7</v>
      </c>
      <c r="M14" s="185">
        <v>8732.91</v>
      </c>
      <c r="N14" s="218">
        <v>6</v>
      </c>
      <c r="O14" s="185">
        <v>2606.6179999999999</v>
      </c>
      <c r="P14" s="186">
        <v>0</v>
      </c>
      <c r="Q14" s="187">
        <v>0</v>
      </c>
      <c r="R14" s="186">
        <v>0</v>
      </c>
      <c r="S14" s="187">
        <v>0</v>
      </c>
    </row>
    <row r="15" spans="1:19">
      <c r="A15" s="183">
        <v>44531</v>
      </c>
      <c r="B15" s="109">
        <v>30</v>
      </c>
      <c r="C15" s="185">
        <v>18258.216425859999</v>
      </c>
      <c r="D15" s="218">
        <v>30</v>
      </c>
      <c r="E15" s="185">
        <v>18258.216425859999</v>
      </c>
      <c r="F15" s="184">
        <v>0</v>
      </c>
      <c r="G15" s="184">
        <v>0</v>
      </c>
      <c r="H15" s="218">
        <v>9</v>
      </c>
      <c r="I15" s="185">
        <v>2488.1924019600001</v>
      </c>
      <c r="J15" s="218">
        <v>3</v>
      </c>
      <c r="K15" s="185">
        <v>798.7412789</v>
      </c>
      <c r="L15" s="218">
        <v>14</v>
      </c>
      <c r="M15" s="185">
        <v>6366.0827449999997</v>
      </c>
      <c r="N15" s="218">
        <v>4</v>
      </c>
      <c r="O15" s="185">
        <v>8605.2000000000007</v>
      </c>
      <c r="P15" s="186">
        <v>0</v>
      </c>
      <c r="Q15" s="187">
        <v>0</v>
      </c>
      <c r="R15" s="186">
        <v>0</v>
      </c>
      <c r="S15" s="187">
        <v>0</v>
      </c>
    </row>
    <row r="16" spans="1:19">
      <c r="A16" s="183">
        <v>44562</v>
      </c>
      <c r="B16" s="109">
        <v>11</v>
      </c>
      <c r="C16" s="185">
        <v>814.08781455999997</v>
      </c>
      <c r="D16" s="218">
        <v>11</v>
      </c>
      <c r="E16" s="185">
        <v>814.08781455999997</v>
      </c>
      <c r="F16" s="184">
        <v>0</v>
      </c>
      <c r="G16" s="184">
        <v>0</v>
      </c>
      <c r="H16" s="218">
        <v>3</v>
      </c>
      <c r="I16" s="185">
        <v>62.771478559999998</v>
      </c>
      <c r="J16" s="218">
        <v>1</v>
      </c>
      <c r="K16" s="185">
        <v>2.2599999999999998</v>
      </c>
      <c r="L16" s="218">
        <v>3</v>
      </c>
      <c r="M16" s="185">
        <v>696.96</v>
      </c>
      <c r="N16" s="218">
        <v>4</v>
      </c>
      <c r="O16" s="185">
        <v>52.096336000000008</v>
      </c>
      <c r="P16" s="186">
        <v>0</v>
      </c>
      <c r="Q16" s="187">
        <v>0</v>
      </c>
      <c r="R16" s="186">
        <v>0</v>
      </c>
      <c r="S16" s="187">
        <v>0</v>
      </c>
    </row>
    <row r="17" spans="1:19" s="253" customFormat="1">
      <c r="A17" s="398">
        <v>44593</v>
      </c>
      <c r="B17" s="187">
        <v>13</v>
      </c>
      <c r="C17" s="762">
        <v>6943.83</v>
      </c>
      <c r="D17" s="762">
        <v>13</v>
      </c>
      <c r="E17" s="762">
        <v>6943.83</v>
      </c>
      <c r="F17" s="184">
        <v>0</v>
      </c>
      <c r="G17" s="184">
        <v>0</v>
      </c>
      <c r="H17" s="764">
        <v>2</v>
      </c>
      <c r="I17" s="764">
        <v>57.48</v>
      </c>
      <c r="J17" s="763">
        <v>1</v>
      </c>
      <c r="K17" s="763">
        <v>3149.19</v>
      </c>
      <c r="L17" s="763">
        <v>8</v>
      </c>
      <c r="M17" s="763">
        <v>3711.23</v>
      </c>
      <c r="N17" s="763">
        <v>2</v>
      </c>
      <c r="O17" s="763">
        <v>25.93</v>
      </c>
      <c r="P17" s="186">
        <v>0</v>
      </c>
      <c r="Q17" s="187">
        <v>0</v>
      </c>
      <c r="R17" s="186">
        <v>0</v>
      </c>
      <c r="S17" s="187">
        <v>0</v>
      </c>
    </row>
    <row r="18" spans="1:19">
      <c r="A18" s="1062" t="s">
        <v>491</v>
      </c>
      <c r="B18" s="1062"/>
      <c r="C18" s="1062"/>
      <c r="D18" s="1062"/>
      <c r="E18" s="1062"/>
      <c r="F18" s="1062"/>
      <c r="G18" s="1062"/>
      <c r="H18" s="1062"/>
      <c r="I18" s="1062"/>
      <c r="J18" s="1062"/>
      <c r="K18" s="1062"/>
      <c r="L18" s="1062"/>
      <c r="M18" s="188"/>
      <c r="N18" s="188"/>
      <c r="O18" s="188"/>
      <c r="P18" s="61"/>
      <c r="Q18" s="61"/>
    </row>
    <row r="19" spans="1:19">
      <c r="A19" s="977" t="s">
        <v>1150</v>
      </c>
      <c r="B19" s="977"/>
      <c r="C19" s="977"/>
      <c r="D19" s="34"/>
      <c r="E19" s="34"/>
      <c r="F19" s="34"/>
      <c r="G19" s="34"/>
      <c r="H19" s="34"/>
      <c r="I19" s="34"/>
      <c r="J19" s="34"/>
      <c r="K19" s="34"/>
      <c r="L19" s="34"/>
      <c r="M19" s="34"/>
      <c r="N19" s="34"/>
      <c r="O19" s="34"/>
      <c r="P19" s="34"/>
      <c r="Q19" s="34"/>
    </row>
    <row r="20" spans="1:19">
      <c r="A20" s="977" t="s">
        <v>76</v>
      </c>
      <c r="B20" s="977"/>
      <c r="C20" s="977"/>
      <c r="D20" s="34"/>
      <c r="E20" s="34"/>
      <c r="F20" s="34"/>
      <c r="G20" s="34"/>
      <c r="H20" s="34"/>
      <c r="I20" s="34"/>
      <c r="J20" s="34"/>
      <c r="K20" s="34"/>
      <c r="L20" s="34"/>
      <c r="M20" s="34"/>
      <c r="N20" s="34"/>
      <c r="O20" s="34"/>
      <c r="P20" s="34"/>
      <c r="Q20" s="34"/>
    </row>
    <row r="21" spans="1:19">
      <c r="A21" s="34"/>
      <c r="B21" s="34"/>
      <c r="C21" s="34"/>
      <c r="D21" s="34"/>
      <c r="E21" s="34"/>
      <c r="F21" s="34"/>
      <c r="G21" s="34"/>
      <c r="H21" s="34"/>
      <c r="I21" s="34"/>
      <c r="J21" s="34"/>
      <c r="K21" s="34"/>
      <c r="L21" s="34"/>
      <c r="M21" s="34"/>
      <c r="N21" s="34"/>
      <c r="O21" s="34"/>
      <c r="P21" s="34"/>
      <c r="Q21" s="34"/>
    </row>
    <row r="22" spans="1:19">
      <c r="B22" s="266"/>
      <c r="C22" s="266"/>
      <c r="D22" s="266"/>
      <c r="E22" s="266"/>
      <c r="F22" s="266"/>
      <c r="G22" s="266"/>
      <c r="H22" s="266"/>
      <c r="I22" s="266"/>
      <c r="J22" s="266"/>
      <c r="K22" s="266"/>
      <c r="L22" s="266"/>
      <c r="M22" s="266"/>
      <c r="N22" s="266"/>
      <c r="O22" s="266"/>
      <c r="P22" s="266"/>
      <c r="Q22" s="266"/>
      <c r="R22" s="266"/>
      <c r="S22" s="266"/>
    </row>
    <row r="23" spans="1:19">
      <c r="B23" s="266"/>
      <c r="C23" s="266"/>
      <c r="D23" s="266"/>
      <c r="E23" s="266"/>
      <c r="F23" s="266"/>
      <c r="G23" s="266"/>
      <c r="H23" s="266"/>
      <c r="I23" s="266"/>
      <c r="J23" s="266"/>
      <c r="K23" s="266"/>
      <c r="L23" s="266"/>
      <c r="M23" s="266"/>
      <c r="N23" s="266"/>
      <c r="O23" s="266"/>
      <c r="P23" s="266"/>
      <c r="Q23" s="266"/>
      <c r="R23" s="266"/>
      <c r="S23" s="266"/>
    </row>
    <row r="24" spans="1:19">
      <c r="B24" s="266"/>
      <c r="C24" s="266"/>
      <c r="D24" s="437"/>
      <c r="E24" s="266"/>
      <c r="F24" s="266"/>
      <c r="G24" s="266"/>
      <c r="J24" s="266"/>
      <c r="K24" s="266"/>
      <c r="L24" s="266"/>
      <c r="M24" s="266"/>
      <c r="N24" s="266"/>
      <c r="O24" s="266"/>
      <c r="P24" s="266"/>
      <c r="Q24" s="266"/>
    </row>
  </sheetData>
  <mergeCells count="16">
    <mergeCell ref="R3:S3"/>
    <mergeCell ref="A19:C19"/>
    <mergeCell ref="A20:C20"/>
    <mergeCell ref="A1:L1"/>
    <mergeCell ref="A2:A4"/>
    <mergeCell ref="B2:C3"/>
    <mergeCell ref="D2:G2"/>
    <mergeCell ref="H2:S2"/>
    <mergeCell ref="D3:E3"/>
    <mergeCell ref="A18:L18"/>
    <mergeCell ref="F3:G3"/>
    <mergeCell ref="H3:I3"/>
    <mergeCell ref="J3:K3"/>
    <mergeCell ref="L3:M3"/>
    <mergeCell ref="N3:O3"/>
    <mergeCell ref="P3:Q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2"/>
  <sheetViews>
    <sheetView zoomScaleNormal="100" workbookViewId="0">
      <selection activeCell="F21" sqref="F21"/>
    </sheetView>
  </sheetViews>
  <sheetFormatPr defaultColWidth="8.7109375" defaultRowHeight="15"/>
  <cols>
    <col min="1" max="1" width="14.5703125" style="16" bestFit="1" customWidth="1"/>
    <col min="2" max="2" width="12.140625" style="16" bestFit="1" customWidth="1"/>
    <col min="3" max="3" width="9.42578125" style="16" bestFit="1" customWidth="1"/>
    <col min="4" max="4" width="12.140625" style="16" bestFit="1" customWidth="1"/>
    <col min="5" max="5" width="9.5703125" style="16" bestFit="1" customWidth="1"/>
    <col min="6" max="6" width="12.140625" style="16" bestFit="1" customWidth="1"/>
    <col min="7" max="7" width="8.42578125" style="16" bestFit="1" customWidth="1"/>
    <col min="8" max="8" width="12.140625" style="16" bestFit="1" customWidth="1"/>
    <col min="9" max="9" width="8.85546875" style="16" bestFit="1" customWidth="1"/>
    <col min="10" max="10" width="12.140625" style="16" bestFit="1" customWidth="1"/>
    <col min="11" max="11" width="8.42578125" style="16" bestFit="1" customWidth="1"/>
    <col min="12" max="12" width="12.140625" style="16" bestFit="1" customWidth="1"/>
    <col min="13" max="13" width="8.42578125" style="16" bestFit="1" customWidth="1"/>
    <col min="14" max="14" width="12.140625" style="16" customWidth="1"/>
    <col min="15" max="15" width="14" style="16" customWidth="1"/>
    <col min="16" max="16384" width="8.7109375" style="16"/>
  </cols>
  <sheetData>
    <row r="1" spans="1:15" ht="15" customHeight="1">
      <c r="A1" s="1056" t="s">
        <v>739</v>
      </c>
      <c r="B1" s="1056"/>
      <c r="C1" s="1056"/>
      <c r="D1" s="1056"/>
      <c r="E1" s="1056"/>
      <c r="F1" s="1056"/>
      <c r="G1" s="1056"/>
      <c r="H1" s="1056"/>
      <c r="I1" s="1056"/>
      <c r="J1" s="1056"/>
      <c r="K1" s="1056"/>
      <c r="L1" s="1056"/>
      <c r="M1" s="1056"/>
      <c r="N1" s="1056"/>
    </row>
    <row r="2" spans="1:15" s="34" customFormat="1" ht="27" customHeight="1">
      <c r="A2" s="999" t="s">
        <v>85</v>
      </c>
      <c r="B2" s="1064" t="s">
        <v>88</v>
      </c>
      <c r="C2" s="1065"/>
      <c r="D2" s="1064" t="s">
        <v>123</v>
      </c>
      <c r="E2" s="1065"/>
      <c r="F2" s="1064" t="s">
        <v>124</v>
      </c>
      <c r="G2" s="1065"/>
      <c r="H2" s="1064" t="s">
        <v>125</v>
      </c>
      <c r="I2" s="1065"/>
      <c r="J2" s="1064" t="s">
        <v>126</v>
      </c>
      <c r="K2" s="1065"/>
      <c r="L2" s="1064" t="s">
        <v>493</v>
      </c>
      <c r="M2" s="1065"/>
      <c r="N2" s="1064" t="s">
        <v>492</v>
      </c>
      <c r="O2" s="1065"/>
    </row>
    <row r="3" spans="1:15" s="34" customFormat="1" ht="48" customHeight="1">
      <c r="A3" s="1001"/>
      <c r="B3" s="35" t="s">
        <v>109</v>
      </c>
      <c r="C3" s="35" t="s">
        <v>464</v>
      </c>
      <c r="D3" s="35" t="s">
        <v>109</v>
      </c>
      <c r="E3" s="35" t="s">
        <v>464</v>
      </c>
      <c r="F3" s="35" t="s">
        <v>109</v>
      </c>
      <c r="G3" s="35" t="s">
        <v>464</v>
      </c>
      <c r="H3" s="35" t="s">
        <v>109</v>
      </c>
      <c r="I3" s="35" t="s">
        <v>464</v>
      </c>
      <c r="J3" s="35" t="s">
        <v>109</v>
      </c>
      <c r="K3" s="35" t="s">
        <v>464</v>
      </c>
      <c r="L3" s="35" t="s">
        <v>109</v>
      </c>
      <c r="M3" s="35" t="s">
        <v>464</v>
      </c>
      <c r="N3" s="35" t="s">
        <v>109</v>
      </c>
      <c r="O3" s="35" t="s">
        <v>464</v>
      </c>
    </row>
    <row r="4" spans="1:15" s="137" customFormat="1">
      <c r="A4" s="160" t="s">
        <v>93</v>
      </c>
      <c r="B4" s="508">
        <f>D4+F4+H4+J4+L4+N4</f>
        <v>78</v>
      </c>
      <c r="C4" s="508">
        <f>E4+G4+I4+K4+M4+O4</f>
        <v>110118.34000000001</v>
      </c>
      <c r="D4" s="508">
        <v>14</v>
      </c>
      <c r="E4" s="508">
        <v>46.29</v>
      </c>
      <c r="F4" s="508">
        <v>6</v>
      </c>
      <c r="G4" s="508">
        <v>47.41</v>
      </c>
      <c r="H4" s="508">
        <v>12</v>
      </c>
      <c r="I4" s="508">
        <v>273.68</v>
      </c>
      <c r="J4" s="508">
        <v>4</v>
      </c>
      <c r="K4" s="508">
        <v>293.27999999999997</v>
      </c>
      <c r="L4" s="508">
        <v>14</v>
      </c>
      <c r="M4" s="508">
        <v>4076.55</v>
      </c>
      <c r="N4" s="508">
        <v>28</v>
      </c>
      <c r="O4" s="508">
        <v>105381.13</v>
      </c>
    </row>
    <row r="5" spans="1:15" s="510" customFormat="1">
      <c r="A5" s="160" t="s">
        <v>94</v>
      </c>
      <c r="B5" s="509">
        <f>SUM(B6:B16)</f>
        <v>148</v>
      </c>
      <c r="C5" s="509">
        <f t="shared" ref="C5:O5" si="0">SUM(C6:C16)</f>
        <v>137840.40061851501</v>
      </c>
      <c r="D5" s="509">
        <f t="shared" si="0"/>
        <v>29</v>
      </c>
      <c r="E5" s="509">
        <f t="shared" si="0"/>
        <v>99.400639999999996</v>
      </c>
      <c r="F5" s="509">
        <f t="shared" si="0"/>
        <v>15</v>
      </c>
      <c r="G5" s="509">
        <f t="shared" si="0"/>
        <v>115.272176</v>
      </c>
      <c r="H5" s="509">
        <f t="shared" si="0"/>
        <v>40</v>
      </c>
      <c r="I5" s="509">
        <f t="shared" si="0"/>
        <v>1042.2260740849999</v>
      </c>
      <c r="J5" s="509">
        <f t="shared" si="0"/>
        <v>4</v>
      </c>
      <c r="K5" s="509">
        <f t="shared" si="0"/>
        <v>270.690584</v>
      </c>
      <c r="L5" s="509">
        <f t="shared" si="0"/>
        <v>14</v>
      </c>
      <c r="M5" s="509">
        <f t="shared" si="0"/>
        <v>3671.7905339999998</v>
      </c>
      <c r="N5" s="509">
        <f t="shared" si="0"/>
        <v>46</v>
      </c>
      <c r="O5" s="509">
        <f t="shared" si="0"/>
        <v>132641.67721999998</v>
      </c>
    </row>
    <row r="6" spans="1:15" s="34" customFormat="1">
      <c r="A6" s="161">
        <v>44287</v>
      </c>
      <c r="B6" s="162">
        <v>10</v>
      </c>
      <c r="C6" s="162">
        <v>3288.22</v>
      </c>
      <c r="D6" s="511">
        <v>3</v>
      </c>
      <c r="E6" s="511">
        <v>13.7088</v>
      </c>
      <c r="F6" s="511">
        <v>1</v>
      </c>
      <c r="G6" s="511">
        <v>9.8686399999999992</v>
      </c>
      <c r="H6" s="511">
        <v>2</v>
      </c>
      <c r="I6" s="511">
        <v>42.004800000000003</v>
      </c>
      <c r="J6" s="511">
        <v>1</v>
      </c>
      <c r="K6" s="511">
        <v>69.950584000000006</v>
      </c>
      <c r="L6" s="511">
        <v>2</v>
      </c>
      <c r="M6" s="511">
        <v>652.69747599999994</v>
      </c>
      <c r="N6" s="511">
        <v>1</v>
      </c>
      <c r="O6" s="511">
        <v>2499.9999407999999</v>
      </c>
    </row>
    <row r="7" spans="1:15" s="34" customFormat="1">
      <c r="A7" s="161">
        <v>44318</v>
      </c>
      <c r="B7" s="162">
        <v>2</v>
      </c>
      <c r="C7" s="162">
        <v>26.12</v>
      </c>
      <c r="D7" s="511">
        <v>1</v>
      </c>
      <c r="E7" s="511">
        <v>1.1160000000000001</v>
      </c>
      <c r="F7" s="511">
        <v>0</v>
      </c>
      <c r="G7" s="511">
        <v>0</v>
      </c>
      <c r="H7" s="511">
        <v>1</v>
      </c>
      <c r="I7" s="511">
        <v>24.999987999999998</v>
      </c>
      <c r="J7" s="511">
        <v>0</v>
      </c>
      <c r="K7" s="511">
        <v>0</v>
      </c>
      <c r="L7" s="511">
        <v>0</v>
      </c>
      <c r="M7" s="511">
        <v>0</v>
      </c>
      <c r="N7" s="511">
        <v>0</v>
      </c>
      <c r="O7" s="511">
        <v>0</v>
      </c>
    </row>
    <row r="8" spans="1:15" s="34" customFormat="1">
      <c r="A8" s="161">
        <v>44350</v>
      </c>
      <c r="B8" s="162">
        <v>10</v>
      </c>
      <c r="C8" s="162">
        <v>9549.92</v>
      </c>
      <c r="D8" s="511">
        <v>3</v>
      </c>
      <c r="E8" s="511">
        <v>13.600399999999999</v>
      </c>
      <c r="F8" s="511">
        <v>1</v>
      </c>
      <c r="G8" s="511">
        <v>9.75</v>
      </c>
      <c r="H8" s="511">
        <v>1</v>
      </c>
      <c r="I8" s="511">
        <v>49.098666630000004</v>
      </c>
      <c r="J8" s="511">
        <v>0</v>
      </c>
      <c r="K8" s="511">
        <v>0</v>
      </c>
      <c r="L8" s="511">
        <v>1</v>
      </c>
      <c r="M8" s="511">
        <v>355</v>
      </c>
      <c r="N8" s="511">
        <v>4</v>
      </c>
      <c r="O8" s="511">
        <v>9122.4669763000002</v>
      </c>
    </row>
    <row r="9" spans="1:15" s="34" customFormat="1">
      <c r="A9" s="161">
        <v>44381</v>
      </c>
      <c r="B9" s="162">
        <v>10</v>
      </c>
      <c r="C9" s="162">
        <v>13252.373738094999</v>
      </c>
      <c r="D9" s="512">
        <v>2</v>
      </c>
      <c r="E9" s="512">
        <v>6.22</v>
      </c>
      <c r="F9" s="512">
        <v>2</v>
      </c>
      <c r="G9" s="512">
        <v>13.08</v>
      </c>
      <c r="H9" s="511">
        <v>1</v>
      </c>
      <c r="I9" s="511">
        <v>49.122392895000004</v>
      </c>
      <c r="J9" s="511">
        <v>0</v>
      </c>
      <c r="K9" s="511">
        <v>0</v>
      </c>
      <c r="L9" s="511">
        <v>1</v>
      </c>
      <c r="M9" s="511">
        <v>500</v>
      </c>
      <c r="N9" s="511">
        <v>4</v>
      </c>
      <c r="O9" s="511">
        <v>12683.951345199999</v>
      </c>
    </row>
    <row r="10" spans="1:15" s="34" customFormat="1">
      <c r="A10" s="161">
        <v>44410</v>
      </c>
      <c r="B10" s="162">
        <v>15</v>
      </c>
      <c r="C10" s="162">
        <v>20546.150000000001</v>
      </c>
      <c r="D10" s="511">
        <v>1</v>
      </c>
      <c r="E10" s="511">
        <v>4.49</v>
      </c>
      <c r="F10" s="511">
        <v>2</v>
      </c>
      <c r="G10" s="511">
        <v>11.3672</v>
      </c>
      <c r="H10" s="511">
        <v>2</v>
      </c>
      <c r="I10" s="511">
        <v>43.198748000000002</v>
      </c>
      <c r="J10" s="511">
        <v>0</v>
      </c>
      <c r="K10" s="511">
        <v>0</v>
      </c>
      <c r="L10" s="511">
        <v>2</v>
      </c>
      <c r="M10" s="511">
        <v>562.62305800000001</v>
      </c>
      <c r="N10" s="511">
        <v>8</v>
      </c>
      <c r="O10" s="511">
        <v>19925.758957699996</v>
      </c>
    </row>
    <row r="11" spans="1:15" s="137" customFormat="1" ht="18" customHeight="1">
      <c r="A11" s="161">
        <v>44469</v>
      </c>
      <c r="B11" s="162">
        <v>12</v>
      </c>
      <c r="C11" s="162">
        <v>3968</v>
      </c>
      <c r="D11" s="162">
        <v>4</v>
      </c>
      <c r="E11" s="162">
        <v>14.21</v>
      </c>
      <c r="F11" s="511">
        <v>0</v>
      </c>
      <c r="G11" s="511">
        <v>0</v>
      </c>
      <c r="H11" s="162">
        <v>4</v>
      </c>
      <c r="I11" s="162">
        <v>105.67</v>
      </c>
      <c r="J11" s="511">
        <v>0</v>
      </c>
      <c r="K11" s="511">
        <v>0</v>
      </c>
      <c r="L11" s="511">
        <v>1</v>
      </c>
      <c r="M11" s="511">
        <v>101.64</v>
      </c>
      <c r="N11" s="162">
        <v>3</v>
      </c>
      <c r="O11" s="162">
        <v>3746.41</v>
      </c>
    </row>
    <row r="12" spans="1:15" s="34" customFormat="1" ht="18" customHeight="1">
      <c r="A12" s="183">
        <v>44473</v>
      </c>
      <c r="B12" s="162">
        <v>18</v>
      </c>
      <c r="C12" s="162">
        <v>3833.4826400000002</v>
      </c>
      <c r="D12" s="162">
        <v>3</v>
      </c>
      <c r="E12" s="162">
        <v>7.8854400000000009</v>
      </c>
      <c r="F12" s="511">
        <v>4</v>
      </c>
      <c r="G12" s="511">
        <v>26.61</v>
      </c>
      <c r="H12" s="162">
        <v>6</v>
      </c>
      <c r="I12" s="162">
        <v>135.43</v>
      </c>
      <c r="J12" s="511">
        <v>1</v>
      </c>
      <c r="K12" s="511">
        <v>99.99</v>
      </c>
      <c r="L12" s="162">
        <v>3</v>
      </c>
      <c r="M12" s="162">
        <v>795.31</v>
      </c>
      <c r="N12" s="162">
        <v>1</v>
      </c>
      <c r="O12" s="162">
        <v>2768.26</v>
      </c>
    </row>
    <row r="13" spans="1:15" s="34" customFormat="1" ht="18" customHeight="1">
      <c r="A13" s="161">
        <v>44501</v>
      </c>
      <c r="B13" s="162">
        <v>17</v>
      </c>
      <c r="C13" s="162">
        <v>57360</v>
      </c>
      <c r="D13" s="511">
        <v>0</v>
      </c>
      <c r="E13" s="511">
        <v>0</v>
      </c>
      <c r="F13" s="511">
        <v>0</v>
      </c>
      <c r="G13" s="511">
        <v>0</v>
      </c>
      <c r="H13" s="511">
        <v>5</v>
      </c>
      <c r="I13" s="511">
        <v>127</v>
      </c>
      <c r="J13" s="511">
        <v>1</v>
      </c>
      <c r="K13" s="511">
        <v>50</v>
      </c>
      <c r="L13" s="511">
        <v>1</v>
      </c>
      <c r="M13" s="511">
        <v>125.43</v>
      </c>
      <c r="N13" s="511">
        <v>10</v>
      </c>
      <c r="O13" s="511">
        <v>57057</v>
      </c>
    </row>
    <row r="14" spans="1:15" s="34" customFormat="1" ht="18" customHeight="1">
      <c r="A14" s="161">
        <v>44532</v>
      </c>
      <c r="B14" s="162">
        <v>30</v>
      </c>
      <c r="C14" s="162">
        <v>18258.216425860002</v>
      </c>
      <c r="D14" s="511">
        <v>5</v>
      </c>
      <c r="E14" s="511">
        <v>15.42</v>
      </c>
      <c r="F14" s="511">
        <v>3</v>
      </c>
      <c r="G14" s="511">
        <v>27.84</v>
      </c>
      <c r="H14" s="511">
        <v>7</v>
      </c>
      <c r="I14" s="511">
        <v>227.23</v>
      </c>
      <c r="J14" s="511">
        <v>0</v>
      </c>
      <c r="K14" s="511">
        <v>0</v>
      </c>
      <c r="L14" s="511">
        <v>3</v>
      </c>
      <c r="M14" s="511">
        <v>579.09</v>
      </c>
      <c r="N14" s="511">
        <v>12</v>
      </c>
      <c r="O14" s="511">
        <v>17408.64</v>
      </c>
    </row>
    <row r="15" spans="1:15" s="34" customFormat="1" ht="18" customHeight="1">
      <c r="A15" s="161">
        <v>44562</v>
      </c>
      <c r="B15" s="162">
        <v>11</v>
      </c>
      <c r="C15" s="162">
        <v>814.08781455999997</v>
      </c>
      <c r="D15" s="511">
        <v>4</v>
      </c>
      <c r="E15" s="511">
        <v>11.64</v>
      </c>
      <c r="F15" s="511">
        <v>2</v>
      </c>
      <c r="G15" s="511">
        <v>16.756336000000001</v>
      </c>
      <c r="H15" s="511">
        <v>4</v>
      </c>
      <c r="I15" s="511">
        <v>105.69147856000001</v>
      </c>
      <c r="J15" s="511">
        <v>0</v>
      </c>
      <c r="K15" s="511">
        <v>0</v>
      </c>
      <c r="L15" s="511">
        <v>0</v>
      </c>
      <c r="M15" s="511">
        <v>0</v>
      </c>
      <c r="N15" s="511">
        <v>1</v>
      </c>
      <c r="O15" s="511">
        <v>680</v>
      </c>
    </row>
    <row r="16" spans="1:15" s="34" customFormat="1" ht="18" customHeight="1">
      <c r="A16" s="161">
        <v>44593</v>
      </c>
      <c r="B16" s="162">
        <f>D16+F16+H16+J16+L16+N16</f>
        <v>13</v>
      </c>
      <c r="C16" s="162">
        <f>E16+G16+I16+K16+M16+O16</f>
        <v>6943.83</v>
      </c>
      <c r="D16" s="511">
        <v>3</v>
      </c>
      <c r="E16" s="511">
        <v>11.110000000000001</v>
      </c>
      <c r="F16" s="511">
        <v>0</v>
      </c>
      <c r="G16" s="511">
        <v>0</v>
      </c>
      <c r="H16" s="511">
        <v>7</v>
      </c>
      <c r="I16" s="511">
        <v>132.78</v>
      </c>
      <c r="J16" s="511">
        <v>1</v>
      </c>
      <c r="K16" s="511">
        <v>50.75</v>
      </c>
      <c r="L16" s="511">
        <v>0</v>
      </c>
      <c r="M16" s="511">
        <v>0</v>
      </c>
      <c r="N16" s="511">
        <v>2</v>
      </c>
      <c r="O16" s="511">
        <v>6749.19</v>
      </c>
    </row>
    <row r="17" spans="1:15" s="34" customFormat="1" ht="18.75" customHeight="1">
      <c r="A17" s="1063" t="s">
        <v>1150</v>
      </c>
      <c r="B17" s="1063"/>
      <c r="C17" s="1063"/>
    </row>
    <row r="18" spans="1:15" s="34" customFormat="1" ht="18" customHeight="1">
      <c r="A18" s="977" t="s">
        <v>76</v>
      </c>
      <c r="B18" s="977"/>
      <c r="C18" s="977"/>
    </row>
    <row r="19" spans="1:15" s="34" customFormat="1" ht="28.35" customHeight="1"/>
    <row r="20" spans="1:15">
      <c r="B20" s="55"/>
      <c r="C20" s="55"/>
      <c r="D20" s="55"/>
      <c r="E20" s="55"/>
      <c r="F20" s="55"/>
      <c r="G20" s="55"/>
      <c r="H20" s="55"/>
      <c r="I20" s="55"/>
      <c r="J20" s="55"/>
      <c r="K20" s="55"/>
      <c r="L20" s="55"/>
      <c r="M20" s="55"/>
      <c r="N20" s="55"/>
      <c r="O20" s="55"/>
    </row>
    <row r="21" spans="1:15">
      <c r="B21" s="55"/>
      <c r="C21" s="55"/>
      <c r="D21" s="55"/>
      <c r="E21" s="55"/>
      <c r="F21" s="55"/>
      <c r="G21" s="55"/>
      <c r="H21" s="55"/>
      <c r="I21" s="55"/>
      <c r="J21" s="55"/>
      <c r="K21" s="55"/>
      <c r="L21" s="55"/>
      <c r="M21" s="55"/>
      <c r="N21" s="55"/>
      <c r="O21" s="55"/>
    </row>
    <row r="22" spans="1:15">
      <c r="B22" s="55"/>
      <c r="C22" s="55"/>
      <c r="D22" s="55"/>
      <c r="E22" s="55"/>
      <c r="F22" s="55"/>
      <c r="G22" s="55"/>
      <c r="H22" s="55"/>
      <c r="I22" s="55"/>
      <c r="J22" s="55"/>
      <c r="K22" s="55"/>
      <c r="L22" s="55"/>
      <c r="M22" s="55"/>
      <c r="N22" s="55"/>
      <c r="O22" s="55"/>
    </row>
  </sheetData>
  <mergeCells count="11">
    <mergeCell ref="A17:C17"/>
    <mergeCell ref="A18:C18"/>
    <mergeCell ref="A1:N1"/>
    <mergeCell ref="A2:A3"/>
    <mergeCell ref="B2:C2"/>
    <mergeCell ref="D2:E2"/>
    <mergeCell ref="F2:G2"/>
    <mergeCell ref="H2:I2"/>
    <mergeCell ref="J2:K2"/>
    <mergeCell ref="L2:M2"/>
    <mergeCell ref="N2:O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5"/>
  <sheetViews>
    <sheetView zoomScaleNormal="100" workbookViewId="0">
      <selection activeCell="E24" sqref="E24"/>
    </sheetView>
  </sheetViews>
  <sheetFormatPr defaultRowHeight="12.75"/>
  <cols>
    <col min="1" max="1" width="14.5703125" bestFit="1" customWidth="1"/>
    <col min="2" max="2" width="12.140625" bestFit="1" customWidth="1"/>
    <col min="3" max="3" width="15.5703125" bestFit="1" customWidth="1"/>
    <col min="4" max="4" width="12.140625" bestFit="1" customWidth="1"/>
    <col min="5" max="5" width="15.5703125" bestFit="1" customWidth="1"/>
    <col min="6" max="6" width="10.5703125" customWidth="1"/>
    <col min="7" max="7" width="11.42578125" customWidth="1"/>
    <col min="8" max="8" width="10" customWidth="1"/>
    <col min="9" max="9" width="12.140625" bestFit="1" customWidth="1"/>
    <col min="10" max="11" width="15.5703125" bestFit="1" customWidth="1"/>
    <col min="12" max="12" width="4.5703125" bestFit="1" customWidth="1"/>
  </cols>
  <sheetData>
    <row r="1" spans="1:11" ht="18.75" customHeight="1">
      <c r="A1" s="1056" t="s">
        <v>2</v>
      </c>
      <c r="B1" s="1056"/>
      <c r="C1" s="1056"/>
      <c r="D1" s="1056"/>
      <c r="E1" s="1056"/>
      <c r="F1" s="1056"/>
      <c r="G1" s="1056"/>
      <c r="H1" s="1056"/>
      <c r="I1" s="1056"/>
      <c r="J1" s="16"/>
      <c r="K1" s="16"/>
    </row>
    <row r="2" spans="1:11" s="1" customFormat="1" ht="18" customHeight="1">
      <c r="A2" s="999" t="s">
        <v>85</v>
      </c>
      <c r="B2" s="1054" t="s">
        <v>127</v>
      </c>
      <c r="C2" s="1055"/>
      <c r="D2" s="1054" t="s">
        <v>128</v>
      </c>
      <c r="E2" s="1055"/>
      <c r="F2" s="1054" t="s">
        <v>129</v>
      </c>
      <c r="G2" s="1055"/>
      <c r="H2" s="1054" t="s">
        <v>130</v>
      </c>
      <c r="I2" s="1055"/>
      <c r="J2" s="1054" t="s">
        <v>88</v>
      </c>
      <c r="K2" s="1055"/>
    </row>
    <row r="3" spans="1:11" s="1" customFormat="1" ht="27" customHeight="1">
      <c r="A3" s="1001"/>
      <c r="B3" s="5" t="s">
        <v>109</v>
      </c>
      <c r="C3" s="5" t="s">
        <v>464</v>
      </c>
      <c r="D3" s="5" t="s">
        <v>109</v>
      </c>
      <c r="E3" s="5" t="s">
        <v>464</v>
      </c>
      <c r="F3" s="5" t="s">
        <v>109</v>
      </c>
      <c r="G3" s="5" t="s">
        <v>464</v>
      </c>
      <c r="H3" s="5" t="s">
        <v>109</v>
      </c>
      <c r="I3" s="5" t="s">
        <v>464</v>
      </c>
      <c r="J3" s="17" t="s">
        <v>109</v>
      </c>
      <c r="K3" s="5" t="s">
        <v>464</v>
      </c>
    </row>
    <row r="4" spans="1:11" s="1" customFormat="1" ht="18" customHeight="1">
      <c r="A4" s="23" t="s">
        <v>93</v>
      </c>
      <c r="B4" s="24">
        <v>0</v>
      </c>
      <c r="C4" s="25">
        <v>0</v>
      </c>
      <c r="D4" s="24">
        <v>0</v>
      </c>
      <c r="E4" s="25">
        <v>0</v>
      </c>
      <c r="F4" s="26">
        <v>0</v>
      </c>
      <c r="G4" s="26">
        <v>0</v>
      </c>
      <c r="H4" s="24">
        <v>31</v>
      </c>
      <c r="I4" s="25">
        <v>78738</v>
      </c>
      <c r="J4" s="26">
        <v>31</v>
      </c>
      <c r="K4" s="25">
        <v>78738</v>
      </c>
    </row>
    <row r="5" spans="1:11" s="1" customFormat="1" ht="18" customHeight="1">
      <c r="A5" s="23" t="s">
        <v>94</v>
      </c>
      <c r="B5" s="24">
        <f>SUM(B6:B16)</f>
        <v>0</v>
      </c>
      <c r="C5" s="24">
        <f t="shared" ref="C5:K5" si="0">SUM(C6:C16)</f>
        <v>0</v>
      </c>
      <c r="D5" s="24">
        <f t="shared" si="0"/>
        <v>0</v>
      </c>
      <c r="E5" s="24">
        <f t="shared" si="0"/>
        <v>0</v>
      </c>
      <c r="F5" s="24">
        <f t="shared" si="0"/>
        <v>0</v>
      </c>
      <c r="G5" s="24">
        <f t="shared" si="0"/>
        <v>0</v>
      </c>
      <c r="H5" s="24">
        <f>SUM(H6:H16)</f>
        <v>27</v>
      </c>
      <c r="I5" s="24">
        <f>SUM(I6:I16)</f>
        <v>29361.047873</v>
      </c>
      <c r="J5" s="24">
        <f t="shared" si="0"/>
        <v>27</v>
      </c>
      <c r="K5" s="24">
        <f t="shared" si="0"/>
        <v>29361.047873</v>
      </c>
    </row>
    <row r="6" spans="1:11" s="1" customFormat="1" ht="18" customHeight="1">
      <c r="A6" s="19" t="s">
        <v>95</v>
      </c>
      <c r="B6" s="20">
        <v>0</v>
      </c>
      <c r="C6" s="21">
        <v>0</v>
      </c>
      <c r="D6" s="20">
        <v>0</v>
      </c>
      <c r="E6" s="21">
        <v>0</v>
      </c>
      <c r="F6" s="22">
        <v>0</v>
      </c>
      <c r="G6" s="22">
        <v>0</v>
      </c>
      <c r="H6" s="20">
        <v>3</v>
      </c>
      <c r="I6" s="21">
        <v>4010.04</v>
      </c>
      <c r="J6" s="22">
        <v>3</v>
      </c>
      <c r="K6" s="21">
        <v>4010.04</v>
      </c>
    </row>
    <row r="7" spans="1:11" s="1" customFormat="1" ht="18" customHeight="1">
      <c r="A7" s="19" t="s">
        <v>96</v>
      </c>
      <c r="B7" s="20">
        <v>0</v>
      </c>
      <c r="C7" s="21">
        <v>0</v>
      </c>
      <c r="D7" s="20">
        <v>0</v>
      </c>
      <c r="E7" s="21">
        <v>0</v>
      </c>
      <c r="F7" s="22">
        <v>0</v>
      </c>
      <c r="G7" s="22">
        <v>0</v>
      </c>
      <c r="H7" s="20">
        <v>3</v>
      </c>
      <c r="I7" s="21">
        <v>3847</v>
      </c>
      <c r="J7" s="22">
        <v>3</v>
      </c>
      <c r="K7" s="21">
        <v>3847</v>
      </c>
    </row>
    <row r="8" spans="1:11" s="1" customFormat="1" ht="18" customHeight="1">
      <c r="A8" s="19" t="s">
        <v>97</v>
      </c>
      <c r="B8" s="20">
        <v>0</v>
      </c>
      <c r="C8" s="21">
        <v>0</v>
      </c>
      <c r="D8" s="20">
        <v>0</v>
      </c>
      <c r="E8" s="21">
        <v>0</v>
      </c>
      <c r="F8" s="22">
        <v>0</v>
      </c>
      <c r="G8" s="22">
        <v>0</v>
      </c>
      <c r="H8" s="20">
        <v>4</v>
      </c>
      <c r="I8" s="21">
        <v>4449.9979759999997</v>
      </c>
      <c r="J8" s="22">
        <v>4</v>
      </c>
      <c r="K8" s="21">
        <v>4449.9979759999997</v>
      </c>
    </row>
    <row r="9" spans="1:11" s="1" customFormat="1" ht="18" customHeight="1">
      <c r="A9" s="19" t="s">
        <v>98</v>
      </c>
      <c r="B9" s="20">
        <v>0</v>
      </c>
      <c r="C9" s="21">
        <v>0</v>
      </c>
      <c r="D9" s="20">
        <v>0</v>
      </c>
      <c r="E9" s="21">
        <v>0</v>
      </c>
      <c r="F9" s="22">
        <v>0</v>
      </c>
      <c r="G9" s="22">
        <v>0</v>
      </c>
      <c r="H9" s="20">
        <v>3</v>
      </c>
      <c r="I9" s="21">
        <v>1683.699897</v>
      </c>
      <c r="J9" s="22">
        <v>3</v>
      </c>
      <c r="K9" s="21">
        <v>1683.699897</v>
      </c>
    </row>
    <row r="10" spans="1:11" s="1" customFormat="1" ht="18" customHeight="1">
      <c r="A10" s="19" t="s">
        <v>99</v>
      </c>
      <c r="B10" s="20">
        <v>0</v>
      </c>
      <c r="C10" s="21">
        <v>0</v>
      </c>
      <c r="D10" s="20">
        <v>0</v>
      </c>
      <c r="E10" s="21">
        <v>0</v>
      </c>
      <c r="F10" s="22">
        <v>0</v>
      </c>
      <c r="G10" s="22">
        <v>0</v>
      </c>
      <c r="H10" s="20">
        <v>2</v>
      </c>
      <c r="I10" s="21">
        <v>3199.98</v>
      </c>
      <c r="J10" s="22">
        <v>2</v>
      </c>
      <c r="K10" s="21">
        <v>3199.98</v>
      </c>
    </row>
    <row r="11" spans="1:11" s="1" customFormat="1" ht="18" customHeight="1">
      <c r="A11" s="19" t="s">
        <v>100</v>
      </c>
      <c r="B11" s="195">
        <v>0</v>
      </c>
      <c r="C11" s="104">
        <v>0</v>
      </c>
      <c r="D11" s="195">
        <v>0</v>
      </c>
      <c r="E11" s="104">
        <v>0</v>
      </c>
      <c r="F11" s="106">
        <v>0</v>
      </c>
      <c r="G11" s="106">
        <v>0</v>
      </c>
      <c r="H11" s="195">
        <v>2</v>
      </c>
      <c r="I11" s="104">
        <v>2685.53</v>
      </c>
      <c r="J11" s="106">
        <v>2</v>
      </c>
      <c r="K11" s="104">
        <v>2685.53</v>
      </c>
    </row>
    <row r="12" spans="1:11" s="1" customFormat="1" ht="18" customHeight="1">
      <c r="A12" s="260" t="s">
        <v>766</v>
      </c>
      <c r="B12" s="261">
        <v>0</v>
      </c>
      <c r="C12" s="197">
        <v>0</v>
      </c>
      <c r="D12" s="261">
        <v>0</v>
      </c>
      <c r="E12" s="197">
        <v>0</v>
      </c>
      <c r="F12" s="262">
        <v>0</v>
      </c>
      <c r="G12" s="262">
        <v>0</v>
      </c>
      <c r="H12" s="261">
        <v>3</v>
      </c>
      <c r="I12" s="197">
        <v>1210</v>
      </c>
      <c r="J12" s="262">
        <v>3</v>
      </c>
      <c r="K12" s="197">
        <v>1210</v>
      </c>
    </row>
    <row r="13" spans="1:11" s="1" customFormat="1" ht="18" customHeight="1">
      <c r="A13" s="108" t="s">
        <v>804</v>
      </c>
      <c r="B13" s="199">
        <v>0</v>
      </c>
      <c r="C13" s="51">
        <v>0</v>
      </c>
      <c r="D13" s="199">
        <v>0</v>
      </c>
      <c r="E13" s="51">
        <v>0</v>
      </c>
      <c r="F13" s="109">
        <v>0</v>
      </c>
      <c r="G13" s="109">
        <v>0</v>
      </c>
      <c r="H13" s="199">
        <v>3</v>
      </c>
      <c r="I13" s="51">
        <v>5617</v>
      </c>
      <c r="J13" s="109">
        <v>3</v>
      </c>
      <c r="K13" s="51">
        <v>5617</v>
      </c>
    </row>
    <row r="14" spans="1:11" s="1" customFormat="1" ht="18" customHeight="1">
      <c r="A14" s="108" t="s">
        <v>904</v>
      </c>
      <c r="B14" s="199">
        <v>0</v>
      </c>
      <c r="C14" s="51">
        <v>0</v>
      </c>
      <c r="D14" s="199">
        <v>0</v>
      </c>
      <c r="E14" s="51">
        <v>0</v>
      </c>
      <c r="F14" s="109">
        <v>0</v>
      </c>
      <c r="G14" s="109">
        <v>0</v>
      </c>
      <c r="H14" s="199">
        <v>2</v>
      </c>
      <c r="I14" s="51">
        <v>705.7</v>
      </c>
      <c r="J14" s="199">
        <v>2</v>
      </c>
      <c r="K14" s="51">
        <v>705.7</v>
      </c>
    </row>
    <row r="15" spans="1:11" s="1" customFormat="1" ht="18" customHeight="1">
      <c r="A15" s="108" t="s">
        <v>917</v>
      </c>
      <c r="B15" s="199">
        <v>0</v>
      </c>
      <c r="C15" s="51">
        <v>0</v>
      </c>
      <c r="D15" s="199">
        <v>0</v>
      </c>
      <c r="E15" s="51">
        <v>0</v>
      </c>
      <c r="F15" s="109">
        <v>0</v>
      </c>
      <c r="G15" s="109">
        <v>0</v>
      </c>
      <c r="H15" s="199">
        <v>0</v>
      </c>
      <c r="I15" s="51">
        <v>0</v>
      </c>
      <c r="J15" s="199">
        <v>0</v>
      </c>
      <c r="K15" s="51">
        <v>0</v>
      </c>
    </row>
    <row r="16" spans="1:11" s="1" customFormat="1" ht="18" customHeight="1">
      <c r="A16" s="108" t="s">
        <v>1149</v>
      </c>
      <c r="B16" s="199">
        <v>0</v>
      </c>
      <c r="C16" s="199">
        <v>0</v>
      </c>
      <c r="D16" s="199">
        <v>0</v>
      </c>
      <c r="E16" s="199">
        <v>0</v>
      </c>
      <c r="F16" s="199">
        <v>0</v>
      </c>
      <c r="G16" s="199">
        <v>0</v>
      </c>
      <c r="H16" s="199">
        <v>2</v>
      </c>
      <c r="I16" s="51">
        <v>1952.1</v>
      </c>
      <c r="J16" s="199">
        <v>2</v>
      </c>
      <c r="K16" s="51">
        <v>1952.1</v>
      </c>
    </row>
    <row r="17" spans="1:9" s="33" customFormat="1" ht="30" customHeight="1">
      <c r="A17" s="1066" t="s">
        <v>494</v>
      </c>
      <c r="B17" s="1066"/>
      <c r="C17" s="1066"/>
      <c r="D17" s="1066"/>
      <c r="E17" s="1066"/>
      <c r="F17" s="1066"/>
      <c r="G17" s="1066"/>
      <c r="H17" s="1066"/>
      <c r="I17" s="1066"/>
    </row>
    <row r="18" spans="1:9" s="33" customFormat="1" ht="13.5" customHeight="1">
      <c r="A18" s="1067" t="s">
        <v>1150</v>
      </c>
      <c r="B18" s="1067"/>
      <c r="C18" s="1067"/>
      <c r="D18" s="1067"/>
      <c r="E18" s="1067"/>
      <c r="F18" s="1067"/>
      <c r="G18" s="1067"/>
      <c r="H18" s="1067"/>
      <c r="I18" s="1067"/>
    </row>
    <row r="19" spans="1:9" s="33" customFormat="1" ht="13.5" customHeight="1">
      <c r="A19" s="1067" t="s">
        <v>131</v>
      </c>
      <c r="B19" s="1067"/>
      <c r="C19" s="1067"/>
      <c r="D19" s="1067"/>
      <c r="E19" s="1067"/>
      <c r="F19" s="1067"/>
      <c r="G19" s="1067"/>
      <c r="H19" s="1067"/>
      <c r="I19" s="1067"/>
    </row>
    <row r="20" spans="1:9" s="1" customFormat="1" ht="24.6" customHeight="1"/>
    <row r="23" spans="1:9" ht="15.75">
      <c r="B23" s="31">
        <f>SUM(B6:B16)</f>
        <v>0</v>
      </c>
      <c r="F23" s="408"/>
    </row>
    <row r="24" spans="1:9" ht="15.75">
      <c r="F24" s="408"/>
    </row>
    <row r="25" spans="1:9">
      <c r="F25" s="31"/>
    </row>
  </sheetData>
  <mergeCells count="10">
    <mergeCell ref="J2:K2"/>
    <mergeCell ref="A17:I17"/>
    <mergeCell ref="A19:I19"/>
    <mergeCell ref="A18:I18"/>
    <mergeCell ref="A1:I1"/>
    <mergeCell ref="A2:A3"/>
    <mergeCell ref="B2:C2"/>
    <mergeCell ref="D2:E2"/>
    <mergeCell ref="F2:G2"/>
    <mergeCell ref="H2:I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7"/>
  <sheetViews>
    <sheetView zoomScaleNormal="100" workbookViewId="0">
      <selection activeCell="F25" sqref="F25"/>
    </sheetView>
  </sheetViews>
  <sheetFormatPr defaultRowHeight="12.75"/>
  <cols>
    <col min="1" max="1" width="14.5703125" bestFit="1" customWidth="1"/>
    <col min="2" max="2" width="14.7109375" customWidth="1"/>
    <col min="3" max="3" width="11" customWidth="1"/>
    <col min="4" max="4" width="14.5703125" bestFit="1" customWidth="1"/>
    <col min="5" max="5" width="15.5703125" bestFit="1" customWidth="1"/>
    <col min="6" max="6" width="14.5703125" bestFit="1" customWidth="1"/>
    <col min="7" max="7" width="15.5703125" bestFit="1" customWidth="1"/>
    <col min="8" max="8" width="14.5703125" bestFit="1" customWidth="1"/>
    <col min="9" max="11" width="15.5703125" bestFit="1" customWidth="1"/>
    <col min="12" max="12" width="5.5703125" bestFit="1" customWidth="1"/>
  </cols>
  <sheetData>
    <row r="1" spans="1:11" ht="14.25" customHeight="1">
      <c r="A1" s="1056" t="s">
        <v>3</v>
      </c>
      <c r="B1" s="1056"/>
      <c r="C1" s="1056"/>
      <c r="D1" s="1056"/>
      <c r="E1" s="1056"/>
      <c r="F1" s="1056"/>
      <c r="G1" s="1056"/>
      <c r="H1" s="1056"/>
      <c r="I1" s="1056"/>
      <c r="J1" s="16"/>
      <c r="K1" s="16"/>
    </row>
    <row r="2" spans="1:11" s="1" customFormat="1" ht="15.75" customHeight="1">
      <c r="A2" s="999" t="s">
        <v>132</v>
      </c>
      <c r="B2" s="1054" t="s">
        <v>127</v>
      </c>
      <c r="C2" s="1055"/>
      <c r="D2" s="1054" t="s">
        <v>128</v>
      </c>
      <c r="E2" s="1055"/>
      <c r="F2" s="1054" t="s">
        <v>129</v>
      </c>
      <c r="G2" s="1055"/>
      <c r="H2" s="1054" t="s">
        <v>1139</v>
      </c>
      <c r="I2" s="1055"/>
      <c r="J2" s="1054" t="s">
        <v>88</v>
      </c>
      <c r="K2" s="1055"/>
    </row>
    <row r="3" spans="1:11" s="1" customFormat="1" ht="48.75" customHeight="1">
      <c r="A3" s="1001"/>
      <c r="B3" s="15" t="s">
        <v>109</v>
      </c>
      <c r="C3" s="15" t="s">
        <v>464</v>
      </c>
      <c r="D3" s="15" t="s">
        <v>109</v>
      </c>
      <c r="E3" s="15" t="s">
        <v>464</v>
      </c>
      <c r="F3" s="15" t="s">
        <v>109</v>
      </c>
      <c r="G3" s="15" t="s">
        <v>464</v>
      </c>
      <c r="H3" s="15" t="s">
        <v>109</v>
      </c>
      <c r="I3" s="15" t="s">
        <v>464</v>
      </c>
      <c r="J3" s="15" t="s">
        <v>109</v>
      </c>
      <c r="K3" s="15" t="s">
        <v>464</v>
      </c>
    </row>
    <row r="4" spans="1:11" s="1" customFormat="1" ht="15" customHeight="1">
      <c r="A4" s="29" t="s">
        <v>93</v>
      </c>
      <c r="B4" s="26">
        <v>104</v>
      </c>
      <c r="C4" s="30">
        <v>1020.19</v>
      </c>
      <c r="D4" s="26">
        <v>17</v>
      </c>
      <c r="E4" s="24">
        <v>174.74</v>
      </c>
      <c r="F4" s="26">
        <v>9</v>
      </c>
      <c r="G4" s="30">
        <v>79.510000000000005</v>
      </c>
      <c r="H4" s="26">
        <v>113</v>
      </c>
      <c r="I4" s="24">
        <v>39691.58</v>
      </c>
      <c r="J4" s="26">
        <v>234</v>
      </c>
      <c r="K4" s="30">
        <v>40939.53</v>
      </c>
    </row>
    <row r="5" spans="1:11" s="1" customFormat="1" ht="15" customHeight="1">
      <c r="A5" s="29" t="s">
        <v>94</v>
      </c>
      <c r="B5" s="30">
        <f>SUM(B6:B16)</f>
        <v>138</v>
      </c>
      <c r="C5" s="30">
        <f t="shared" ref="C5:K5" si="0">SUM(C6:C16)</f>
        <v>2445.94</v>
      </c>
      <c r="D5" s="30">
        <f t="shared" si="0"/>
        <v>28</v>
      </c>
      <c r="E5" s="30">
        <f t="shared" si="0"/>
        <v>237.98095600000002</v>
      </c>
      <c r="F5" s="30">
        <f t="shared" si="0"/>
        <v>2</v>
      </c>
      <c r="G5" s="30">
        <f t="shared" si="0"/>
        <v>2.7199999999999998</v>
      </c>
      <c r="H5" s="30">
        <f t="shared" si="0"/>
        <v>143</v>
      </c>
      <c r="I5" s="30">
        <f t="shared" si="0"/>
        <v>56671.33</v>
      </c>
      <c r="J5" s="30">
        <f t="shared" si="0"/>
        <v>311</v>
      </c>
      <c r="K5" s="30">
        <f t="shared" si="0"/>
        <v>59366.869999999995</v>
      </c>
    </row>
    <row r="6" spans="1:11" s="1" customFormat="1" ht="15" customHeight="1">
      <c r="A6" s="27" t="s">
        <v>95</v>
      </c>
      <c r="B6" s="22">
        <v>11</v>
      </c>
      <c r="C6" s="28">
        <v>55</v>
      </c>
      <c r="D6" s="22">
        <v>7</v>
      </c>
      <c r="E6" s="20">
        <v>56</v>
      </c>
      <c r="F6" s="22">
        <v>0</v>
      </c>
      <c r="G6" s="28">
        <v>0</v>
      </c>
      <c r="H6" s="22">
        <v>12</v>
      </c>
      <c r="I6" s="20">
        <v>8999.14</v>
      </c>
      <c r="J6" s="22">
        <v>30</v>
      </c>
      <c r="K6" s="28">
        <v>9109.8799999999992</v>
      </c>
    </row>
    <row r="7" spans="1:11" s="1" customFormat="1" ht="15" customHeight="1">
      <c r="A7" s="27" t="s">
        <v>96</v>
      </c>
      <c r="B7" s="22">
        <v>15</v>
      </c>
      <c r="C7" s="28">
        <v>114.94</v>
      </c>
      <c r="D7" s="22">
        <v>4</v>
      </c>
      <c r="E7" s="20">
        <v>28.87</v>
      </c>
      <c r="F7" s="22">
        <v>0</v>
      </c>
      <c r="G7" s="28">
        <v>0</v>
      </c>
      <c r="H7" s="22">
        <v>19</v>
      </c>
      <c r="I7" s="20">
        <v>5452.67</v>
      </c>
      <c r="J7" s="22">
        <v>38</v>
      </c>
      <c r="K7" s="28">
        <v>5596.4800000000005</v>
      </c>
    </row>
    <row r="8" spans="1:11" s="1" customFormat="1" ht="15" customHeight="1">
      <c r="A8" s="27" t="s">
        <v>97</v>
      </c>
      <c r="B8" s="22">
        <v>17</v>
      </c>
      <c r="C8" s="28">
        <v>173.93</v>
      </c>
      <c r="D8" s="22">
        <v>3</v>
      </c>
      <c r="E8" s="20">
        <v>9.5600000000000004E-4</v>
      </c>
      <c r="F8" s="22">
        <v>0</v>
      </c>
      <c r="G8" s="28">
        <v>0</v>
      </c>
      <c r="H8" s="22">
        <v>8</v>
      </c>
      <c r="I8" s="20">
        <v>10468.469999999999</v>
      </c>
      <c r="J8" s="22">
        <v>28</v>
      </c>
      <c r="K8" s="28">
        <v>10651.96</v>
      </c>
    </row>
    <row r="9" spans="1:11" s="1" customFormat="1" ht="15" customHeight="1">
      <c r="A9" s="27" t="s">
        <v>98</v>
      </c>
      <c r="B9" s="22">
        <v>7</v>
      </c>
      <c r="C9" s="28">
        <v>104</v>
      </c>
      <c r="D9" s="22">
        <v>5</v>
      </c>
      <c r="E9" s="20">
        <v>34</v>
      </c>
      <c r="F9" s="22">
        <v>0</v>
      </c>
      <c r="G9" s="28">
        <v>0</v>
      </c>
      <c r="H9" s="22">
        <v>17</v>
      </c>
      <c r="I9" s="20">
        <v>6463.57</v>
      </c>
      <c r="J9" s="22">
        <v>29</v>
      </c>
      <c r="K9" s="28">
        <v>6601.2599999999993</v>
      </c>
    </row>
    <row r="10" spans="1:11" s="1" customFormat="1" ht="15" customHeight="1">
      <c r="A10" s="27" t="s">
        <v>99</v>
      </c>
      <c r="B10" s="22">
        <v>10</v>
      </c>
      <c r="C10" s="28">
        <v>220</v>
      </c>
      <c r="D10" s="22">
        <v>2</v>
      </c>
      <c r="E10" s="20">
        <v>4</v>
      </c>
      <c r="F10" s="22">
        <v>0</v>
      </c>
      <c r="G10" s="28">
        <v>0</v>
      </c>
      <c r="H10" s="22">
        <v>22</v>
      </c>
      <c r="I10" s="20">
        <v>2946.13</v>
      </c>
      <c r="J10" s="22">
        <v>34</v>
      </c>
      <c r="K10" s="28">
        <v>3169.84</v>
      </c>
    </row>
    <row r="11" spans="1:11" s="1" customFormat="1" ht="15" customHeight="1">
      <c r="A11" s="27" t="s">
        <v>100</v>
      </c>
      <c r="B11" s="22">
        <v>15</v>
      </c>
      <c r="C11" s="28">
        <v>675.56</v>
      </c>
      <c r="D11" s="22">
        <v>1</v>
      </c>
      <c r="E11" s="20">
        <v>16.8</v>
      </c>
      <c r="F11" s="22">
        <v>0</v>
      </c>
      <c r="G11" s="28">
        <v>0</v>
      </c>
      <c r="H11" s="22">
        <v>11</v>
      </c>
      <c r="I11" s="20">
        <v>5292.65</v>
      </c>
      <c r="J11" s="22">
        <v>27</v>
      </c>
      <c r="K11" s="28">
        <v>5985.01</v>
      </c>
    </row>
    <row r="12" spans="1:11" s="1" customFormat="1" ht="15" customHeight="1">
      <c r="A12" s="202" t="s">
        <v>766</v>
      </c>
      <c r="B12" s="172">
        <v>10</v>
      </c>
      <c r="C12" s="172">
        <v>297.44</v>
      </c>
      <c r="D12" s="172">
        <v>1</v>
      </c>
      <c r="E12" s="172">
        <v>10</v>
      </c>
      <c r="F12" s="172">
        <v>1</v>
      </c>
      <c r="G12" s="172">
        <v>1.92</v>
      </c>
      <c r="H12" s="172">
        <v>13</v>
      </c>
      <c r="I12" s="172">
        <v>1117.76</v>
      </c>
      <c r="J12" s="172">
        <v>25</v>
      </c>
      <c r="K12" s="172">
        <v>1427.12</v>
      </c>
    </row>
    <row r="13" spans="1:11" s="1" customFormat="1" ht="15" customHeight="1">
      <c r="A13" s="103" t="s">
        <v>804</v>
      </c>
      <c r="B13" s="443">
        <v>13</v>
      </c>
      <c r="C13" s="443">
        <v>240.16000000000003</v>
      </c>
      <c r="D13" s="443">
        <v>1</v>
      </c>
      <c r="E13" s="443">
        <v>4.4000000000000004</v>
      </c>
      <c r="F13" s="443">
        <v>0</v>
      </c>
      <c r="G13" s="443">
        <v>0</v>
      </c>
      <c r="H13" s="443">
        <v>8</v>
      </c>
      <c r="I13" s="443">
        <v>217.60999999999999</v>
      </c>
      <c r="J13" s="443">
        <v>22</v>
      </c>
      <c r="K13" s="443">
        <v>462.17000000000007</v>
      </c>
    </row>
    <row r="14" spans="1:11" s="1" customFormat="1" ht="15" customHeight="1">
      <c r="A14" s="111" t="s">
        <v>904</v>
      </c>
      <c r="B14" s="173">
        <v>15</v>
      </c>
      <c r="C14" s="173">
        <v>94</v>
      </c>
      <c r="D14" s="173">
        <v>3</v>
      </c>
      <c r="E14" s="173">
        <v>46.69</v>
      </c>
      <c r="F14" s="173">
        <v>0</v>
      </c>
      <c r="G14" s="173">
        <v>0</v>
      </c>
      <c r="H14" s="173">
        <v>15</v>
      </c>
      <c r="I14" s="173">
        <v>2517.44</v>
      </c>
      <c r="J14" s="173">
        <v>33</v>
      </c>
      <c r="K14" s="173">
        <v>2658.13</v>
      </c>
    </row>
    <row r="15" spans="1:11" s="1" customFormat="1" ht="15" customHeight="1">
      <c r="A15" s="111" t="s">
        <v>917</v>
      </c>
      <c r="B15" s="173">
        <v>11</v>
      </c>
      <c r="C15" s="173">
        <v>55.000000000000007</v>
      </c>
      <c r="D15" s="173">
        <v>0</v>
      </c>
      <c r="E15" s="173">
        <v>0</v>
      </c>
      <c r="F15" s="173">
        <v>1</v>
      </c>
      <c r="G15" s="173">
        <v>0.8</v>
      </c>
      <c r="H15" s="173">
        <v>10</v>
      </c>
      <c r="I15" s="173">
        <v>12874</v>
      </c>
      <c r="J15" s="173">
        <v>22</v>
      </c>
      <c r="K15" s="173">
        <v>12930.000000000002</v>
      </c>
    </row>
    <row r="16" spans="1:11" s="1" customFormat="1" ht="15" customHeight="1">
      <c r="A16" s="111" t="s">
        <v>1149</v>
      </c>
      <c r="B16" s="173">
        <v>14</v>
      </c>
      <c r="C16" s="173">
        <v>415.91</v>
      </c>
      <c r="D16" s="173">
        <v>1</v>
      </c>
      <c r="E16" s="173">
        <v>37.22</v>
      </c>
      <c r="F16" s="173">
        <v>0</v>
      </c>
      <c r="G16" s="173">
        <v>0</v>
      </c>
      <c r="H16" s="173">
        <v>8</v>
      </c>
      <c r="I16" s="173">
        <v>321.89</v>
      </c>
      <c r="J16" s="173">
        <v>23</v>
      </c>
      <c r="K16" s="173">
        <v>775.02</v>
      </c>
    </row>
    <row r="17" spans="1:12" s="34" customFormat="1" ht="14.25" customHeight="1">
      <c r="A17" s="1068" t="s">
        <v>1150</v>
      </c>
      <c r="B17" s="1068"/>
      <c r="C17" s="1069"/>
    </row>
    <row r="18" spans="1:12" s="34" customFormat="1" ht="14.25" customHeight="1">
      <c r="A18" s="774" t="s">
        <v>1140</v>
      </c>
      <c r="B18" s="774"/>
      <c r="C18" s="775"/>
    </row>
    <row r="19" spans="1:12" s="34" customFormat="1" ht="13.5" customHeight="1">
      <c r="A19" s="977" t="s">
        <v>131</v>
      </c>
      <c r="B19" s="977"/>
    </row>
    <row r="20" spans="1:12" s="1" customFormat="1" ht="28.35" customHeight="1"/>
    <row r="21" spans="1:12">
      <c r="C21" s="554"/>
      <c r="D21" s="554"/>
      <c r="E21" s="554"/>
      <c r="F21" s="554"/>
      <c r="G21" s="554"/>
      <c r="H21" s="554"/>
      <c r="I21" s="554"/>
      <c r="J21" s="554"/>
      <c r="K21" s="554"/>
    </row>
    <row r="22" spans="1:12">
      <c r="C22" s="553"/>
      <c r="D22" s="553"/>
      <c r="E22" s="553"/>
      <c r="F22" s="553"/>
      <c r="G22" s="553"/>
      <c r="H22" s="553"/>
      <c r="I22" s="553"/>
      <c r="J22" s="553"/>
      <c r="K22" s="553"/>
    </row>
    <row r="23" spans="1:12" ht="15">
      <c r="G23" s="31"/>
      <c r="K23" s="60"/>
      <c r="L23" s="164"/>
    </row>
    <row r="24" spans="1:12" ht="15">
      <c r="H24" s="31"/>
      <c r="K24" s="60"/>
      <c r="L24" s="164"/>
    </row>
    <row r="25" spans="1:12">
      <c r="F25" s="164"/>
      <c r="G25" s="164"/>
    </row>
    <row r="27" spans="1:12">
      <c r="F27" s="164"/>
    </row>
  </sheetData>
  <mergeCells count="9">
    <mergeCell ref="J2:K2"/>
    <mergeCell ref="A19:B19"/>
    <mergeCell ref="A1:I1"/>
    <mergeCell ref="A2:A3"/>
    <mergeCell ref="B2:C2"/>
    <mergeCell ref="D2:E2"/>
    <mergeCell ref="F2:G2"/>
    <mergeCell ref="H2:I2"/>
    <mergeCell ref="A17:C17"/>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3"/>
  <sheetViews>
    <sheetView zoomScaleNormal="100" workbookViewId="0">
      <selection activeCell="F27" sqref="F27"/>
    </sheetView>
  </sheetViews>
  <sheetFormatPr defaultColWidth="9.140625" defaultRowHeight="15"/>
  <cols>
    <col min="1" max="2" width="14.5703125" style="16" bestFit="1" customWidth="1"/>
    <col min="3" max="3" width="15.85546875" style="16" bestFit="1" customWidth="1"/>
    <col min="4" max="4" width="14.5703125" style="16" bestFit="1" customWidth="1"/>
    <col min="5" max="5" width="15.85546875" style="16" bestFit="1" customWidth="1"/>
    <col min="6" max="6" width="14.5703125" style="16" bestFit="1" customWidth="1"/>
    <col min="7" max="7" width="15.85546875" style="16" bestFit="1" customWidth="1"/>
    <col min="8" max="8" width="9.5703125" style="16" customWidth="1"/>
    <col min="9" max="9" width="15.85546875" style="16" bestFit="1" customWidth="1"/>
    <col min="10" max="10" width="4.5703125" style="16" bestFit="1" customWidth="1"/>
    <col min="11" max="16384" width="9.140625" style="16"/>
  </cols>
  <sheetData>
    <row r="1" spans="1:9" ht="15.75" customHeight="1">
      <c r="A1" s="991" t="s">
        <v>4</v>
      </c>
      <c r="B1" s="991"/>
      <c r="C1" s="991"/>
      <c r="D1" s="991"/>
      <c r="E1" s="991"/>
      <c r="F1" s="991"/>
      <c r="G1" s="991"/>
      <c r="H1" s="991"/>
      <c r="I1" s="991"/>
    </row>
    <row r="2" spans="1:9" s="34" customFormat="1" ht="18" customHeight="1">
      <c r="A2" s="1070" t="s">
        <v>132</v>
      </c>
      <c r="B2" s="1005" t="s">
        <v>128</v>
      </c>
      <c r="C2" s="1006"/>
      <c r="D2" s="1005" t="s">
        <v>127</v>
      </c>
      <c r="E2" s="1006"/>
      <c r="F2" s="1005" t="s">
        <v>130</v>
      </c>
      <c r="G2" s="1006"/>
      <c r="H2" s="1005" t="s">
        <v>88</v>
      </c>
      <c r="I2" s="1006"/>
    </row>
    <row r="3" spans="1:9" s="34" customFormat="1" ht="27" customHeight="1">
      <c r="A3" s="1071"/>
      <c r="B3" s="35" t="s">
        <v>109</v>
      </c>
      <c r="C3" s="35" t="s">
        <v>758</v>
      </c>
      <c r="D3" s="35" t="s">
        <v>109</v>
      </c>
      <c r="E3" s="35" t="s">
        <v>758</v>
      </c>
      <c r="F3" s="35" t="s">
        <v>109</v>
      </c>
      <c r="G3" s="35" t="s">
        <v>758</v>
      </c>
      <c r="H3" s="35" t="s">
        <v>109</v>
      </c>
      <c r="I3" s="35" t="s">
        <v>758</v>
      </c>
    </row>
    <row r="4" spans="1:9" s="41" customFormat="1" ht="18" customHeight="1">
      <c r="A4" s="23" t="s">
        <v>93</v>
      </c>
      <c r="B4" s="39">
        <v>415</v>
      </c>
      <c r="C4" s="25">
        <v>222124.37</v>
      </c>
      <c r="D4" s="25">
        <v>1415</v>
      </c>
      <c r="E4" s="25">
        <v>275557.68</v>
      </c>
      <c r="F4" s="39">
        <v>165</v>
      </c>
      <c r="G4" s="25">
        <v>274157.92</v>
      </c>
      <c r="H4" s="25">
        <v>1995</v>
      </c>
      <c r="I4" s="268">
        <v>771839.98</v>
      </c>
    </row>
    <row r="5" spans="1:9" s="41" customFormat="1" ht="18" customHeight="1">
      <c r="A5" s="23" t="s">
        <v>94</v>
      </c>
      <c r="B5" s="25">
        <f>SUM(B6:B16)</f>
        <v>264</v>
      </c>
      <c r="C5" s="25">
        <f t="shared" ref="C5:I5" si="0">SUM(C6:C16)</f>
        <v>160292.55470000001</v>
      </c>
      <c r="D5" s="25">
        <f t="shared" si="0"/>
        <v>898</v>
      </c>
      <c r="E5" s="25">
        <f t="shared" si="0"/>
        <v>205573.84492840001</v>
      </c>
      <c r="F5" s="25">
        <f t="shared" si="0"/>
        <v>72</v>
      </c>
      <c r="G5" s="25">
        <f t="shared" si="0"/>
        <v>144617.4</v>
      </c>
      <c r="H5" s="25">
        <f t="shared" si="0"/>
        <v>1234</v>
      </c>
      <c r="I5" s="25">
        <f t="shared" si="0"/>
        <v>510482.49962839996</v>
      </c>
    </row>
    <row r="6" spans="1:9" s="34" customFormat="1" ht="18" customHeight="1">
      <c r="A6" s="19" t="s">
        <v>95</v>
      </c>
      <c r="B6" s="36">
        <v>17</v>
      </c>
      <c r="C6" s="21">
        <v>8482.9500000000007</v>
      </c>
      <c r="D6" s="36">
        <v>59</v>
      </c>
      <c r="E6" s="21">
        <v>16857.16</v>
      </c>
      <c r="F6" s="36">
        <v>6</v>
      </c>
      <c r="G6" s="21">
        <v>6670</v>
      </c>
      <c r="H6" s="43">
        <v>82</v>
      </c>
      <c r="I6" s="21">
        <v>32010.11</v>
      </c>
    </row>
    <row r="7" spans="1:9" s="34" customFormat="1" ht="18" customHeight="1">
      <c r="A7" s="19" t="s">
        <v>96</v>
      </c>
      <c r="B7" s="36">
        <v>21</v>
      </c>
      <c r="C7" s="21">
        <v>7453.05</v>
      </c>
      <c r="D7" s="36">
        <v>86</v>
      </c>
      <c r="E7" s="21">
        <v>11539.14</v>
      </c>
      <c r="F7" s="36">
        <v>3</v>
      </c>
      <c r="G7" s="21">
        <v>2250</v>
      </c>
      <c r="H7" s="43">
        <v>110</v>
      </c>
      <c r="I7" s="21">
        <v>21242.19</v>
      </c>
    </row>
    <row r="8" spans="1:9" s="34" customFormat="1" ht="18" customHeight="1">
      <c r="A8" s="19" t="s">
        <v>97</v>
      </c>
      <c r="B8" s="36">
        <v>27</v>
      </c>
      <c r="C8" s="21">
        <v>12621.03</v>
      </c>
      <c r="D8" s="36">
        <v>73</v>
      </c>
      <c r="E8" s="21">
        <v>16211.17</v>
      </c>
      <c r="F8" s="36">
        <v>9</v>
      </c>
      <c r="G8" s="21">
        <v>13219</v>
      </c>
      <c r="H8" s="43">
        <v>109</v>
      </c>
      <c r="I8" s="21">
        <v>42051.199999999997</v>
      </c>
    </row>
    <row r="9" spans="1:9" s="34" customFormat="1" ht="18" customHeight="1">
      <c r="A9" s="19" t="s">
        <v>98</v>
      </c>
      <c r="B9" s="36">
        <v>21</v>
      </c>
      <c r="C9" s="21">
        <v>8631.3700000000008</v>
      </c>
      <c r="D9" s="36">
        <v>99</v>
      </c>
      <c r="E9" s="21">
        <v>13738.09</v>
      </c>
      <c r="F9" s="36">
        <v>9</v>
      </c>
      <c r="G9" s="21">
        <v>7711.4</v>
      </c>
      <c r="H9" s="43">
        <v>129</v>
      </c>
      <c r="I9" s="21">
        <v>30080.86</v>
      </c>
    </row>
    <row r="10" spans="1:9" s="34" customFormat="1" ht="18" customHeight="1">
      <c r="A10" s="171" t="s">
        <v>99</v>
      </c>
      <c r="B10" s="191">
        <v>23</v>
      </c>
      <c r="C10" s="104">
        <v>19255</v>
      </c>
      <c r="D10" s="191">
        <v>65</v>
      </c>
      <c r="E10" s="104">
        <v>22465.24</v>
      </c>
      <c r="F10" s="191">
        <v>4</v>
      </c>
      <c r="G10" s="104">
        <v>8128</v>
      </c>
      <c r="H10" s="192">
        <v>92</v>
      </c>
      <c r="I10" s="104">
        <v>49848.25</v>
      </c>
    </row>
    <row r="11" spans="1:9" s="34" customFormat="1" ht="18" customHeight="1">
      <c r="A11" s="108" t="s">
        <v>100</v>
      </c>
      <c r="B11" s="193">
        <v>33</v>
      </c>
      <c r="C11" s="51">
        <v>24619</v>
      </c>
      <c r="D11" s="193">
        <v>106</v>
      </c>
      <c r="E11" s="51">
        <v>24676</v>
      </c>
      <c r="F11" s="193">
        <v>10</v>
      </c>
      <c r="G11" s="51">
        <v>43433</v>
      </c>
      <c r="H11" s="193">
        <v>149</v>
      </c>
      <c r="I11" s="51">
        <v>92726.69</v>
      </c>
    </row>
    <row r="12" spans="1:9" s="34" customFormat="1" ht="18" customHeight="1">
      <c r="A12" s="108" t="s">
        <v>766</v>
      </c>
      <c r="B12" s="193">
        <v>22</v>
      </c>
      <c r="C12" s="51">
        <v>12783.451200000003</v>
      </c>
      <c r="D12" s="193">
        <v>60</v>
      </c>
      <c r="E12" s="51">
        <v>18708.134935599999</v>
      </c>
      <c r="F12" s="193">
        <v>8</v>
      </c>
      <c r="G12" s="51">
        <v>15353</v>
      </c>
      <c r="H12" s="193">
        <v>90</v>
      </c>
      <c r="I12" s="51">
        <v>46844.586135600002</v>
      </c>
    </row>
    <row r="13" spans="1:9" s="34" customFormat="1" ht="18" customHeight="1">
      <c r="A13" s="108" t="s">
        <v>804</v>
      </c>
      <c r="B13" s="193">
        <v>22</v>
      </c>
      <c r="C13" s="51">
        <v>16159.8</v>
      </c>
      <c r="D13" s="193">
        <v>64</v>
      </c>
      <c r="E13" s="51">
        <v>18997</v>
      </c>
      <c r="F13" s="193">
        <v>4</v>
      </c>
      <c r="G13" s="51">
        <v>12497</v>
      </c>
      <c r="H13" s="193">
        <v>90</v>
      </c>
      <c r="I13" s="51">
        <v>47653.8</v>
      </c>
    </row>
    <row r="14" spans="1:9" s="34" customFormat="1" ht="18" customHeight="1">
      <c r="A14" s="108" t="s">
        <v>904</v>
      </c>
      <c r="B14" s="193">
        <v>35</v>
      </c>
      <c r="C14" s="51">
        <v>23544.096600000001</v>
      </c>
      <c r="D14" s="193">
        <v>122</v>
      </c>
      <c r="E14" s="51">
        <v>24896.809992800001</v>
      </c>
      <c r="F14" s="193">
        <v>11</v>
      </c>
      <c r="G14" s="51">
        <v>24704</v>
      </c>
      <c r="H14" s="193">
        <v>168</v>
      </c>
      <c r="I14" s="51">
        <v>73144.906592799991</v>
      </c>
    </row>
    <row r="15" spans="1:9" s="34" customFormat="1" ht="18" customHeight="1">
      <c r="A15" s="108" t="s">
        <v>917</v>
      </c>
      <c r="B15" s="193">
        <v>17</v>
      </c>
      <c r="C15" s="51">
        <v>8907.0069000000003</v>
      </c>
      <c r="D15" s="193">
        <v>56</v>
      </c>
      <c r="E15" s="51">
        <v>10568.6</v>
      </c>
      <c r="F15" s="193">
        <v>4</v>
      </c>
      <c r="G15" s="51">
        <v>6100</v>
      </c>
      <c r="H15" s="193">
        <v>77</v>
      </c>
      <c r="I15" s="51">
        <v>25575.606899999999</v>
      </c>
    </row>
    <row r="16" spans="1:9" s="34" customFormat="1" ht="18" customHeight="1">
      <c r="A16" s="108" t="s">
        <v>1149</v>
      </c>
      <c r="B16" s="193">
        <v>26</v>
      </c>
      <c r="C16" s="51">
        <v>17835.8</v>
      </c>
      <c r="D16" s="51">
        <v>108</v>
      </c>
      <c r="E16" s="51">
        <v>26916.5</v>
      </c>
      <c r="F16" s="51">
        <v>4</v>
      </c>
      <c r="G16" s="51">
        <v>4552</v>
      </c>
      <c r="H16" s="51">
        <v>138</v>
      </c>
      <c r="I16" s="51">
        <v>49304.3</v>
      </c>
    </row>
    <row r="17" spans="1:9" s="34" customFormat="1" ht="15" customHeight="1">
      <c r="A17" s="1068" t="s">
        <v>1150</v>
      </c>
      <c r="B17" s="1068"/>
      <c r="C17" s="1069"/>
    </row>
    <row r="18" spans="1:9" s="34" customFormat="1" ht="13.5" customHeight="1">
      <c r="A18" s="977" t="s">
        <v>133</v>
      </c>
      <c r="B18" s="977"/>
    </row>
    <row r="19" spans="1:9">
      <c r="H19" s="42"/>
      <c r="I19" s="165"/>
    </row>
    <row r="20" spans="1:9">
      <c r="B20" s="42"/>
      <c r="C20" s="42"/>
      <c r="D20" s="42"/>
      <c r="E20" s="42"/>
      <c r="F20" s="42"/>
      <c r="G20" s="42"/>
      <c r="H20" s="42"/>
      <c r="I20" s="42"/>
    </row>
    <row r="22" spans="1:9" ht="15.75" thickBot="1"/>
    <row r="23" spans="1:9" ht="15.75" thickBot="1">
      <c r="B23" s="267"/>
      <c r="C23" s="267"/>
      <c r="D23" s="267"/>
      <c r="E23" s="267"/>
      <c r="F23" s="267"/>
      <c r="G23" s="267"/>
      <c r="H23" s="267"/>
      <c r="I23" s="267"/>
    </row>
  </sheetData>
  <mergeCells count="8">
    <mergeCell ref="A18:B18"/>
    <mergeCell ref="A1:I1"/>
    <mergeCell ref="A2:A3"/>
    <mergeCell ref="B2:C2"/>
    <mergeCell ref="D2:E2"/>
    <mergeCell ref="F2:G2"/>
    <mergeCell ref="H2:I2"/>
    <mergeCell ref="A17:C17"/>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1"/>
  <sheetViews>
    <sheetView zoomScaleNormal="100" workbookViewId="0">
      <selection activeCell="F22" sqref="F22"/>
    </sheetView>
  </sheetViews>
  <sheetFormatPr defaultColWidth="9.140625" defaultRowHeight="15"/>
  <cols>
    <col min="1" max="1" width="14.5703125" style="16" bestFit="1" customWidth="1"/>
    <col min="2" max="2" width="14.85546875" style="16" bestFit="1" customWidth="1"/>
    <col min="3" max="3" width="12.42578125" style="16" customWidth="1"/>
    <col min="4" max="4" width="9.42578125" style="16" customWidth="1"/>
    <col min="5" max="5" width="10.42578125" style="16" customWidth="1"/>
    <col min="6" max="6" width="8.85546875" style="16" bestFit="1" customWidth="1"/>
    <col min="7" max="7" width="8.5703125" style="16" customWidth="1"/>
    <col min="8" max="8" width="9.85546875" style="16" bestFit="1" customWidth="1"/>
    <col min="9" max="9" width="10.140625" style="16" customWidth="1"/>
    <col min="10" max="10" width="9.140625" style="16" customWidth="1"/>
    <col min="11" max="11" width="12.5703125" style="16" customWidth="1"/>
    <col min="12" max="16384" width="9.140625" style="16"/>
  </cols>
  <sheetData>
    <row r="1" spans="1:9" ht="15" customHeight="1">
      <c r="A1" s="1056" t="s">
        <v>5</v>
      </c>
      <c r="B1" s="1056"/>
      <c r="C1" s="1056"/>
      <c r="D1" s="1056"/>
      <c r="E1" s="1056"/>
      <c r="F1" s="1056"/>
      <c r="G1" s="1056"/>
      <c r="H1" s="1056"/>
      <c r="I1" s="1056"/>
    </row>
    <row r="2" spans="1:9" s="34" customFormat="1" ht="18" customHeight="1">
      <c r="A2" s="999" t="s">
        <v>85</v>
      </c>
      <c r="B2" s="1005" t="s">
        <v>134</v>
      </c>
      <c r="C2" s="1006"/>
      <c r="D2" s="1005" t="s">
        <v>135</v>
      </c>
      <c r="E2" s="1006"/>
      <c r="F2" s="1005" t="s">
        <v>136</v>
      </c>
      <c r="G2" s="1072"/>
      <c r="H2" s="1073" t="s">
        <v>88</v>
      </c>
      <c r="I2" s="1074"/>
    </row>
    <row r="3" spans="1:9" s="34" customFormat="1" ht="54.75" customHeight="1">
      <c r="A3" s="1001"/>
      <c r="B3" s="18" t="s">
        <v>137</v>
      </c>
      <c r="C3" s="18" t="s">
        <v>755</v>
      </c>
      <c r="D3" s="18" t="s">
        <v>137</v>
      </c>
      <c r="E3" s="18" t="s">
        <v>755</v>
      </c>
      <c r="F3" s="18" t="s">
        <v>137</v>
      </c>
      <c r="G3" s="18" t="s">
        <v>755</v>
      </c>
      <c r="H3" s="48" t="s">
        <v>137</v>
      </c>
      <c r="I3" s="18" t="s">
        <v>755</v>
      </c>
    </row>
    <row r="4" spans="1:9" s="41" customFormat="1" ht="18" customHeight="1">
      <c r="A4" s="23" t="s">
        <v>93</v>
      </c>
      <c r="B4" s="25">
        <v>69095</v>
      </c>
      <c r="C4" s="40">
        <v>660213.84673999995</v>
      </c>
      <c r="D4" s="25">
        <v>69659</v>
      </c>
      <c r="E4" s="40">
        <v>1212504.3019999999</v>
      </c>
      <c r="F4" s="24">
        <v>0</v>
      </c>
      <c r="G4" s="46">
        <v>0</v>
      </c>
      <c r="H4" s="49">
        <v>138754</v>
      </c>
      <c r="I4" s="49">
        <v>1872718.1487</v>
      </c>
    </row>
    <row r="5" spans="1:9" s="41" customFormat="1" ht="18" customHeight="1">
      <c r="A5" s="23" t="s">
        <v>94</v>
      </c>
      <c r="B5" s="25">
        <f>SUM(B6:B16)</f>
        <v>79575</v>
      </c>
      <c r="C5" s="25">
        <f t="shared" ref="C5:I5" si="0">SUM(C6:C16)</f>
        <v>589931.73942</v>
      </c>
      <c r="D5" s="54">
        <f>SUM(D6:D16)</f>
        <v>57589</v>
      </c>
      <c r="E5" s="54">
        <f>SUM(E6:E16)</f>
        <v>972366.4</v>
      </c>
      <c r="F5" s="25">
        <f t="shared" si="0"/>
        <v>0</v>
      </c>
      <c r="G5" s="25">
        <f t="shared" si="0"/>
        <v>0</v>
      </c>
      <c r="H5" s="25">
        <f t="shared" si="0"/>
        <v>137164</v>
      </c>
      <c r="I5" s="25">
        <f t="shared" si="0"/>
        <v>1562298.1394</v>
      </c>
    </row>
    <row r="6" spans="1:9" s="34" customFormat="1" ht="18" customHeight="1">
      <c r="A6" s="19" t="s">
        <v>95</v>
      </c>
      <c r="B6" s="21">
        <v>7236</v>
      </c>
      <c r="C6" s="21">
        <v>60888.553099999997</v>
      </c>
      <c r="D6" s="21">
        <v>4940</v>
      </c>
      <c r="E6" s="21">
        <v>90992.76</v>
      </c>
      <c r="F6" s="20">
        <v>0</v>
      </c>
      <c r="G6" s="47">
        <v>0</v>
      </c>
      <c r="H6" s="51">
        <v>12176</v>
      </c>
      <c r="I6" s="52">
        <v>151881.3131</v>
      </c>
    </row>
    <row r="7" spans="1:9" s="34" customFormat="1" ht="18" customHeight="1">
      <c r="A7" s="19" t="s">
        <v>96</v>
      </c>
      <c r="B7" s="21">
        <v>6259</v>
      </c>
      <c r="C7" s="21">
        <v>54135.76</v>
      </c>
      <c r="D7" s="21">
        <v>4925</v>
      </c>
      <c r="E7" s="21">
        <v>79923.94</v>
      </c>
      <c r="F7" s="20">
        <v>0</v>
      </c>
      <c r="G7" s="47">
        <v>0</v>
      </c>
      <c r="H7" s="51">
        <v>11184</v>
      </c>
      <c r="I7" s="52">
        <v>134059.70000000001</v>
      </c>
    </row>
    <row r="8" spans="1:9" s="34" customFormat="1" ht="18" customHeight="1">
      <c r="A8" s="19" t="s">
        <v>97</v>
      </c>
      <c r="B8" s="21">
        <v>8007</v>
      </c>
      <c r="C8" s="21">
        <v>61390.57</v>
      </c>
      <c r="D8" s="21">
        <v>5665</v>
      </c>
      <c r="E8" s="21">
        <v>91924.45</v>
      </c>
      <c r="F8" s="20">
        <v>0</v>
      </c>
      <c r="G8" s="47">
        <v>0</v>
      </c>
      <c r="H8" s="51">
        <v>13672</v>
      </c>
      <c r="I8" s="52">
        <v>153315.01999999999</v>
      </c>
    </row>
    <row r="9" spans="1:9" s="34" customFormat="1" ht="18" customHeight="1">
      <c r="A9" s="19" t="s">
        <v>98</v>
      </c>
      <c r="B9" s="21">
        <v>6745</v>
      </c>
      <c r="C9" s="21">
        <v>48404.689310000002</v>
      </c>
      <c r="D9" s="21">
        <v>5099</v>
      </c>
      <c r="E9" s="21">
        <v>66672.289999999994</v>
      </c>
      <c r="F9" s="20">
        <v>0</v>
      </c>
      <c r="G9" s="47">
        <v>0</v>
      </c>
      <c r="H9" s="51">
        <v>11844</v>
      </c>
      <c r="I9" s="52">
        <v>115076.97930000001</v>
      </c>
    </row>
    <row r="10" spans="1:9" s="34" customFormat="1" ht="18" customHeight="1">
      <c r="A10" s="19" t="s">
        <v>99</v>
      </c>
      <c r="B10" s="104">
        <v>7356</v>
      </c>
      <c r="C10" s="104">
        <v>55957.11</v>
      </c>
      <c r="D10" s="104">
        <v>5758</v>
      </c>
      <c r="E10" s="104">
        <v>88259.38</v>
      </c>
      <c r="F10" s="195">
        <v>0</v>
      </c>
      <c r="G10" s="196">
        <v>0</v>
      </c>
      <c r="H10" s="197">
        <v>13114</v>
      </c>
      <c r="I10" s="198">
        <v>144216.49</v>
      </c>
    </row>
    <row r="11" spans="1:9" s="34" customFormat="1" ht="18" customHeight="1">
      <c r="A11" s="194" t="s">
        <v>100</v>
      </c>
      <c r="B11" s="51">
        <v>7886</v>
      </c>
      <c r="C11" s="51">
        <v>63765.96701</v>
      </c>
      <c r="D11" s="51">
        <v>6038</v>
      </c>
      <c r="E11" s="52">
        <v>126974.72</v>
      </c>
      <c r="F11" s="199">
        <v>0</v>
      </c>
      <c r="G11" s="199">
        <v>0</v>
      </c>
      <c r="H11" s="51">
        <v>13924</v>
      </c>
      <c r="I11" s="52">
        <v>190740.68700000001</v>
      </c>
    </row>
    <row r="12" spans="1:9" s="34" customFormat="1" ht="18" customHeight="1">
      <c r="A12" s="260" t="s">
        <v>766</v>
      </c>
      <c r="B12" s="197">
        <v>7224</v>
      </c>
      <c r="C12" s="197">
        <v>49075.249999999993</v>
      </c>
      <c r="D12" s="197">
        <v>5423</v>
      </c>
      <c r="E12" s="197">
        <v>97201.37</v>
      </c>
      <c r="F12" s="261">
        <v>0</v>
      </c>
      <c r="G12" s="261">
        <v>0</v>
      </c>
      <c r="H12" s="197">
        <v>12647</v>
      </c>
      <c r="I12" s="198">
        <v>146276.62</v>
      </c>
    </row>
    <row r="13" spans="1:9" s="34" customFormat="1" ht="18" customHeight="1">
      <c r="A13" s="260" t="s">
        <v>804</v>
      </c>
      <c r="B13" s="197">
        <v>6303</v>
      </c>
      <c r="C13" s="197">
        <v>39177.129999999997</v>
      </c>
      <c r="D13" s="197">
        <v>4583</v>
      </c>
      <c r="E13" s="197">
        <v>71902.03</v>
      </c>
      <c r="F13" s="261">
        <v>0</v>
      </c>
      <c r="G13" s="261">
        <v>0</v>
      </c>
      <c r="H13" s="197">
        <v>10886</v>
      </c>
      <c r="I13" s="198">
        <v>111079.16</v>
      </c>
    </row>
    <row r="14" spans="1:9" s="34" customFormat="1" ht="18" customHeight="1">
      <c r="A14" s="108" t="s">
        <v>904</v>
      </c>
      <c r="B14" s="51">
        <v>7396</v>
      </c>
      <c r="C14" s="51">
        <v>51214.41</v>
      </c>
      <c r="D14" s="51">
        <v>5468</v>
      </c>
      <c r="E14" s="51">
        <v>94733.69</v>
      </c>
      <c r="F14" s="199">
        <v>0</v>
      </c>
      <c r="G14" s="199">
        <v>0</v>
      </c>
      <c r="H14" s="51">
        <v>12864</v>
      </c>
      <c r="I14" s="52">
        <v>145948.1</v>
      </c>
    </row>
    <row r="15" spans="1:9" s="34" customFormat="1" ht="18" customHeight="1">
      <c r="A15" s="108" t="s">
        <v>917</v>
      </c>
      <c r="B15" s="162">
        <v>7322</v>
      </c>
      <c r="C15" s="162">
        <v>45282.34</v>
      </c>
      <c r="D15" s="51">
        <v>4804</v>
      </c>
      <c r="E15" s="51">
        <v>82333.559999999954</v>
      </c>
      <c r="F15" s="199">
        <v>0</v>
      </c>
      <c r="G15" s="199">
        <v>0</v>
      </c>
      <c r="H15" s="51">
        <v>12126</v>
      </c>
      <c r="I15" s="52">
        <v>127615.89999999995</v>
      </c>
    </row>
    <row r="16" spans="1:9" s="34" customFormat="1" ht="18" customHeight="1">
      <c r="A16" s="108" t="s">
        <v>1149</v>
      </c>
      <c r="B16" s="162">
        <v>7841</v>
      </c>
      <c r="C16" s="162">
        <v>60639.96</v>
      </c>
      <c r="D16" s="51">
        <v>4886</v>
      </c>
      <c r="E16" s="51">
        <v>81448.210000000006</v>
      </c>
      <c r="F16" s="199">
        <v>0</v>
      </c>
      <c r="G16" s="199">
        <v>0</v>
      </c>
      <c r="H16" s="51">
        <v>12727</v>
      </c>
      <c r="I16" s="52">
        <v>142088.17000000001</v>
      </c>
    </row>
    <row r="17" spans="1:9" s="34" customFormat="1" ht="18.75" customHeight="1">
      <c r="A17" s="1068" t="s">
        <v>1150</v>
      </c>
      <c r="B17" s="1068"/>
      <c r="C17" s="1069"/>
    </row>
    <row r="18" spans="1:9" s="34" customFormat="1" ht="18" customHeight="1">
      <c r="A18" s="977" t="s">
        <v>131</v>
      </c>
      <c r="B18" s="977"/>
    </row>
    <row r="20" spans="1:9">
      <c r="B20" s="55"/>
      <c r="C20" s="55"/>
      <c r="D20" s="55"/>
      <c r="E20" s="904"/>
      <c r="F20" s="55"/>
      <c r="G20" s="55"/>
      <c r="H20" s="55"/>
      <c r="I20" s="55"/>
    </row>
    <row r="21" spans="1:9">
      <c r="B21" s="409"/>
      <c r="C21" s="409"/>
      <c r="D21" s="409"/>
      <c r="E21" s="409"/>
      <c r="F21" s="409"/>
      <c r="G21" s="409"/>
      <c r="H21" s="409"/>
      <c r="I21" s="409"/>
    </row>
  </sheetData>
  <mergeCells count="8">
    <mergeCell ref="A18:B18"/>
    <mergeCell ref="A1:I1"/>
    <mergeCell ref="A2:A3"/>
    <mergeCell ref="B2:C2"/>
    <mergeCell ref="D2:E2"/>
    <mergeCell ref="F2:G2"/>
    <mergeCell ref="H2:I2"/>
    <mergeCell ref="A17:C17"/>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31"/>
  <sheetViews>
    <sheetView zoomScaleNormal="100" workbookViewId="0">
      <selection activeCell="K24" sqref="K24"/>
    </sheetView>
  </sheetViews>
  <sheetFormatPr defaultColWidth="9.140625" defaultRowHeight="15"/>
  <cols>
    <col min="1" max="1" width="10.5703125" style="16" bestFit="1" customWidth="1"/>
    <col min="2" max="13" width="14.5703125" style="16" bestFit="1" customWidth="1"/>
    <col min="14" max="14" width="4.5703125" style="16" bestFit="1" customWidth="1"/>
    <col min="15" max="16384" width="9.140625" style="16"/>
  </cols>
  <sheetData>
    <row r="1" spans="1:13" ht="16.5" customHeight="1">
      <c r="A1" s="1056" t="s">
        <v>138</v>
      </c>
      <c r="B1" s="1056"/>
      <c r="C1" s="1056"/>
      <c r="D1" s="1056"/>
      <c r="E1" s="1056"/>
      <c r="F1" s="1056"/>
      <c r="G1" s="1056"/>
      <c r="H1" s="1056"/>
      <c r="I1" s="1056"/>
      <c r="J1" s="1056"/>
      <c r="K1" s="1056"/>
      <c r="L1" s="1056"/>
      <c r="M1" s="1056"/>
    </row>
    <row r="2" spans="1:13" s="34" customFormat="1" ht="18" customHeight="1">
      <c r="A2" s="1075" t="s">
        <v>139</v>
      </c>
      <c r="B2" s="1005" t="s">
        <v>140</v>
      </c>
      <c r="C2" s="1072"/>
      <c r="D2" s="1072"/>
      <c r="E2" s="1072"/>
      <c r="F2" s="1072"/>
      <c r="G2" s="1072"/>
      <c r="H2" s="1072"/>
      <c r="I2" s="1006"/>
      <c r="J2" s="1057" t="s">
        <v>141</v>
      </c>
      <c r="K2" s="1058"/>
      <c r="L2" s="1057" t="s">
        <v>88</v>
      </c>
      <c r="M2" s="1058"/>
    </row>
    <row r="3" spans="1:13" s="34" customFormat="1" ht="18" customHeight="1">
      <c r="A3" s="1076"/>
      <c r="B3" s="1005" t="s">
        <v>142</v>
      </c>
      <c r="C3" s="1006"/>
      <c r="D3" s="1005" t="s">
        <v>143</v>
      </c>
      <c r="E3" s="1006"/>
      <c r="F3" s="1005" t="s">
        <v>144</v>
      </c>
      <c r="G3" s="1006"/>
      <c r="H3" s="1005" t="s">
        <v>145</v>
      </c>
      <c r="I3" s="1006"/>
      <c r="J3" s="1059"/>
      <c r="K3" s="1060"/>
      <c r="L3" s="1059"/>
      <c r="M3" s="1060"/>
    </row>
    <row r="4" spans="1:13" s="34" customFormat="1" ht="27" customHeight="1">
      <c r="A4" s="23" t="s">
        <v>146</v>
      </c>
      <c r="B4" s="35" t="s">
        <v>109</v>
      </c>
      <c r="C4" s="35" t="s">
        <v>464</v>
      </c>
      <c r="D4" s="35" t="s">
        <v>109</v>
      </c>
      <c r="E4" s="35" t="s">
        <v>464</v>
      </c>
      <c r="F4" s="35" t="s">
        <v>109</v>
      </c>
      <c r="G4" s="35" t="s">
        <v>464</v>
      </c>
      <c r="H4" s="35" t="s">
        <v>109</v>
      </c>
      <c r="I4" s="35" t="s">
        <v>464</v>
      </c>
      <c r="J4" s="35" t="s">
        <v>109</v>
      </c>
      <c r="K4" s="35" t="s">
        <v>464</v>
      </c>
      <c r="L4" s="35" t="s">
        <v>109</v>
      </c>
      <c r="M4" s="35" t="s">
        <v>464</v>
      </c>
    </row>
    <row r="5" spans="1:13" s="41" customFormat="1" ht="18" customHeight="1">
      <c r="A5" s="23" t="s">
        <v>93</v>
      </c>
      <c r="B5" s="25">
        <v>265</v>
      </c>
      <c r="C5" s="40">
        <v>2382411.21</v>
      </c>
      <c r="D5" s="25">
        <v>457</v>
      </c>
      <c r="E5" s="40">
        <v>333028.81</v>
      </c>
      <c r="F5" s="25">
        <v>326</v>
      </c>
      <c r="G5" s="25">
        <v>51443.56</v>
      </c>
      <c r="H5" s="25">
        <v>211</v>
      </c>
      <c r="I5" s="25">
        <v>46005.087599999999</v>
      </c>
      <c r="J5" s="25">
        <v>60</v>
      </c>
      <c r="K5" s="25">
        <v>12728.7</v>
      </c>
      <c r="L5" s="54">
        <f>B5+D5+F5+H5+J5</f>
        <v>1319</v>
      </c>
      <c r="M5" s="40">
        <v>2825616.89</v>
      </c>
    </row>
    <row r="6" spans="1:13" s="41" customFormat="1" ht="18" customHeight="1">
      <c r="A6" s="23" t="s">
        <v>94</v>
      </c>
      <c r="B6" s="25">
        <v>245</v>
      </c>
      <c r="C6" s="25">
        <v>1283730.6399999999</v>
      </c>
      <c r="D6" s="25">
        <v>322</v>
      </c>
      <c r="E6" s="25">
        <v>323541.89</v>
      </c>
      <c r="F6" s="25">
        <v>245</v>
      </c>
      <c r="G6" s="25">
        <v>37494.559999999998</v>
      </c>
      <c r="H6" s="25">
        <v>198</v>
      </c>
      <c r="I6" s="25">
        <v>31043.119999999999</v>
      </c>
      <c r="J6" s="25">
        <v>60</v>
      </c>
      <c r="K6" s="25">
        <v>9645.9089999999997</v>
      </c>
      <c r="L6" s="25">
        <v>1070</v>
      </c>
      <c r="M6" s="25">
        <v>1685456.1189999999</v>
      </c>
    </row>
    <row r="7" spans="1:13" s="34" customFormat="1" ht="18" customHeight="1">
      <c r="A7" s="19" t="s">
        <v>95</v>
      </c>
      <c r="B7" s="21">
        <v>34</v>
      </c>
      <c r="C7" s="37">
        <v>436835.25</v>
      </c>
      <c r="D7" s="21">
        <v>25</v>
      </c>
      <c r="E7" s="21">
        <v>10999.2</v>
      </c>
      <c r="F7" s="21">
        <v>10</v>
      </c>
      <c r="G7" s="21">
        <v>640.14</v>
      </c>
      <c r="H7" s="21">
        <v>23</v>
      </c>
      <c r="I7" s="21">
        <v>11782.4</v>
      </c>
      <c r="J7" s="21">
        <v>6</v>
      </c>
      <c r="K7" s="21">
        <v>845</v>
      </c>
      <c r="L7" s="21">
        <v>98</v>
      </c>
      <c r="M7" s="37">
        <v>461101.99</v>
      </c>
    </row>
    <row r="8" spans="1:13" s="34" customFormat="1" ht="18" customHeight="1">
      <c r="A8" s="19" t="s">
        <v>96</v>
      </c>
      <c r="B8" s="21">
        <v>26</v>
      </c>
      <c r="C8" s="37">
        <v>241754.51</v>
      </c>
      <c r="D8" s="21">
        <v>23</v>
      </c>
      <c r="E8" s="21">
        <v>18940.099999999999</v>
      </c>
      <c r="F8" s="21">
        <v>11</v>
      </c>
      <c r="G8" s="21">
        <v>1829.7</v>
      </c>
      <c r="H8" s="21">
        <v>10</v>
      </c>
      <c r="I8" s="21">
        <v>328.75</v>
      </c>
      <c r="J8" s="21">
        <v>1</v>
      </c>
      <c r="K8" s="21">
        <v>55</v>
      </c>
      <c r="L8" s="21">
        <v>71</v>
      </c>
      <c r="M8" s="37">
        <v>262908.06</v>
      </c>
    </row>
    <row r="9" spans="1:13" s="34" customFormat="1" ht="18" customHeight="1">
      <c r="A9" s="19" t="s">
        <v>97</v>
      </c>
      <c r="B9" s="21">
        <v>20</v>
      </c>
      <c r="C9" s="21">
        <v>44029.31</v>
      </c>
      <c r="D9" s="21">
        <v>27</v>
      </c>
      <c r="E9" s="21">
        <v>41471.21</v>
      </c>
      <c r="F9" s="21">
        <v>30</v>
      </c>
      <c r="G9" s="21">
        <v>3914.36</v>
      </c>
      <c r="H9" s="21">
        <v>22</v>
      </c>
      <c r="I9" s="21">
        <v>1360.21</v>
      </c>
      <c r="J9" s="21">
        <v>5</v>
      </c>
      <c r="K9" s="21">
        <v>757.2</v>
      </c>
      <c r="L9" s="21">
        <v>104</v>
      </c>
      <c r="M9" s="21">
        <v>91532.29</v>
      </c>
    </row>
    <row r="10" spans="1:13" s="34" customFormat="1" ht="18" customHeight="1">
      <c r="A10" s="19" t="s">
        <v>98</v>
      </c>
      <c r="B10" s="21">
        <v>18</v>
      </c>
      <c r="C10" s="21">
        <v>37442.42</v>
      </c>
      <c r="D10" s="21">
        <v>35</v>
      </c>
      <c r="E10" s="21">
        <v>25272.33</v>
      </c>
      <c r="F10" s="21">
        <v>29</v>
      </c>
      <c r="G10" s="21">
        <v>4524.03</v>
      </c>
      <c r="H10" s="21">
        <v>23</v>
      </c>
      <c r="I10" s="21">
        <v>3361.47</v>
      </c>
      <c r="J10" s="21">
        <v>4</v>
      </c>
      <c r="K10" s="21">
        <v>468</v>
      </c>
      <c r="L10" s="21">
        <v>109</v>
      </c>
      <c r="M10" s="21">
        <v>71068.25</v>
      </c>
    </row>
    <row r="11" spans="1:13" s="34" customFormat="1" ht="18" customHeight="1">
      <c r="A11" s="19" t="s">
        <v>99</v>
      </c>
      <c r="B11" s="21">
        <v>20</v>
      </c>
      <c r="C11" s="21">
        <v>68596.03</v>
      </c>
      <c r="D11" s="21">
        <v>35</v>
      </c>
      <c r="E11" s="21">
        <v>49052.31</v>
      </c>
      <c r="F11" s="21">
        <v>22</v>
      </c>
      <c r="G11" s="21">
        <v>2887.87</v>
      </c>
      <c r="H11" s="21">
        <v>26</v>
      </c>
      <c r="I11" s="21">
        <v>3066.45</v>
      </c>
      <c r="J11" s="21">
        <v>6</v>
      </c>
      <c r="K11" s="21">
        <v>549.21900000000005</v>
      </c>
      <c r="L11" s="21">
        <v>109</v>
      </c>
      <c r="M11" s="37">
        <v>124151.879</v>
      </c>
    </row>
    <row r="12" spans="1:13" s="34" customFormat="1" ht="18" customHeight="1">
      <c r="A12" s="19" t="s">
        <v>100</v>
      </c>
      <c r="B12" s="21">
        <v>31</v>
      </c>
      <c r="C12" s="21">
        <v>65914.710000000006</v>
      </c>
      <c r="D12" s="21">
        <v>41</v>
      </c>
      <c r="E12" s="21">
        <v>37436.83</v>
      </c>
      <c r="F12" s="21">
        <v>39</v>
      </c>
      <c r="G12" s="21">
        <v>8966.08</v>
      </c>
      <c r="H12" s="21">
        <v>19</v>
      </c>
      <c r="I12" s="21">
        <v>3546.54</v>
      </c>
      <c r="J12" s="21">
        <v>5</v>
      </c>
      <c r="K12" s="21">
        <v>1959.35</v>
      </c>
      <c r="L12" s="21">
        <v>135</v>
      </c>
      <c r="M12" s="37">
        <v>117823.51</v>
      </c>
    </row>
    <row r="13" spans="1:13" s="34" customFormat="1" ht="18" customHeight="1">
      <c r="A13" s="171" t="s">
        <v>766</v>
      </c>
      <c r="B13" s="104">
        <v>16</v>
      </c>
      <c r="C13" s="104">
        <v>17016.09</v>
      </c>
      <c r="D13" s="104">
        <v>12</v>
      </c>
      <c r="E13" s="104">
        <v>12685</v>
      </c>
      <c r="F13" s="104">
        <v>11</v>
      </c>
      <c r="G13" s="104">
        <v>1140.3800000000001</v>
      </c>
      <c r="H13" s="104">
        <v>19</v>
      </c>
      <c r="I13" s="104">
        <v>826</v>
      </c>
      <c r="J13" s="104">
        <v>8</v>
      </c>
      <c r="K13" s="104">
        <v>825.92</v>
      </c>
      <c r="L13" s="104">
        <v>66</v>
      </c>
      <c r="M13" s="21">
        <v>32493.39</v>
      </c>
    </row>
    <row r="14" spans="1:13" s="34" customFormat="1" ht="18" customHeight="1">
      <c r="A14" s="171" t="s">
        <v>804</v>
      </c>
      <c r="B14" s="197">
        <v>14</v>
      </c>
      <c r="C14" s="197">
        <v>169658.8</v>
      </c>
      <c r="D14" s="197">
        <v>14</v>
      </c>
      <c r="E14" s="197">
        <v>14147</v>
      </c>
      <c r="F14" s="197">
        <v>18</v>
      </c>
      <c r="G14" s="197">
        <v>3567.61</v>
      </c>
      <c r="H14" s="197">
        <v>15</v>
      </c>
      <c r="I14" s="197">
        <v>1593.12</v>
      </c>
      <c r="J14" s="197">
        <v>6</v>
      </c>
      <c r="K14" s="197">
        <v>453.89</v>
      </c>
      <c r="L14" s="197">
        <v>67</v>
      </c>
      <c r="M14" s="198">
        <v>189420.42</v>
      </c>
    </row>
    <row r="15" spans="1:13" s="34" customFormat="1" ht="18" customHeight="1">
      <c r="A15" s="171" t="s">
        <v>904</v>
      </c>
      <c r="B15" s="197">
        <v>30</v>
      </c>
      <c r="C15" s="197">
        <v>72234.87</v>
      </c>
      <c r="D15" s="197">
        <v>41</v>
      </c>
      <c r="E15" s="197">
        <v>82062.14</v>
      </c>
      <c r="F15" s="197">
        <v>33</v>
      </c>
      <c r="G15" s="197">
        <v>4338.84</v>
      </c>
      <c r="H15" s="197">
        <v>16</v>
      </c>
      <c r="I15" s="197">
        <v>3515.96</v>
      </c>
      <c r="J15" s="197">
        <v>7</v>
      </c>
      <c r="K15" s="197">
        <v>2020</v>
      </c>
      <c r="L15" s="197">
        <v>127</v>
      </c>
      <c r="M15" s="198">
        <v>164171.81</v>
      </c>
    </row>
    <row r="16" spans="1:13" s="34" customFormat="1" ht="18" customHeight="1">
      <c r="A16" s="108" t="s">
        <v>917</v>
      </c>
      <c r="B16" s="51">
        <v>11</v>
      </c>
      <c r="C16" s="51">
        <v>15948.66</v>
      </c>
      <c r="D16" s="51">
        <v>34</v>
      </c>
      <c r="E16" s="51">
        <v>16410.11</v>
      </c>
      <c r="F16" s="51">
        <v>26</v>
      </c>
      <c r="G16" s="51">
        <v>3608.52</v>
      </c>
      <c r="H16" s="51">
        <v>13</v>
      </c>
      <c r="I16" s="51">
        <v>433.92</v>
      </c>
      <c r="J16" s="51">
        <v>8</v>
      </c>
      <c r="K16" s="51">
        <v>1260</v>
      </c>
      <c r="L16" s="51">
        <v>92</v>
      </c>
      <c r="M16" s="51">
        <v>37661.21</v>
      </c>
    </row>
    <row r="17" spans="1:13" s="34" customFormat="1" ht="18" customHeight="1">
      <c r="A17" s="108" t="s">
        <v>1149</v>
      </c>
      <c r="B17" s="51">
        <v>25</v>
      </c>
      <c r="C17" s="51">
        <v>114299.99</v>
      </c>
      <c r="D17" s="51">
        <v>35</v>
      </c>
      <c r="E17" s="51">
        <v>15065.66</v>
      </c>
      <c r="F17" s="51">
        <v>16</v>
      </c>
      <c r="G17" s="51">
        <v>2077.0300000000002</v>
      </c>
      <c r="H17" s="51">
        <v>12</v>
      </c>
      <c r="I17" s="51">
        <v>1228.3</v>
      </c>
      <c r="J17" s="51">
        <v>4</v>
      </c>
      <c r="K17" s="51">
        <v>452.33</v>
      </c>
      <c r="L17" s="51">
        <v>92</v>
      </c>
      <c r="M17" s="51">
        <v>133123.31</v>
      </c>
    </row>
    <row r="18" spans="1:13" s="34" customFormat="1" ht="15" customHeight="1">
      <c r="A18" s="977" t="s">
        <v>1150</v>
      </c>
      <c r="B18" s="977"/>
      <c r="C18" s="977"/>
      <c r="D18" s="977"/>
      <c r="E18" s="977"/>
      <c r="F18" s="977"/>
      <c r="G18" s="977"/>
      <c r="H18" s="977"/>
      <c r="I18" s="977"/>
      <c r="J18" s="977"/>
      <c r="K18" s="977"/>
    </row>
    <row r="19" spans="1:13" s="34" customFormat="1" ht="13.5" customHeight="1">
      <c r="A19" s="977" t="s">
        <v>147</v>
      </c>
      <c r="B19" s="977"/>
      <c r="C19" s="977"/>
      <c r="D19" s="977"/>
      <c r="E19" s="977"/>
      <c r="F19" s="977"/>
    </row>
    <row r="20" spans="1:13" s="34" customFormat="1" ht="26.85" customHeight="1"/>
    <row r="21" spans="1:13">
      <c r="B21" s="55"/>
      <c r="C21" s="55"/>
      <c r="D21" s="55"/>
      <c r="E21" s="55"/>
      <c r="F21" s="55"/>
      <c r="G21" s="55"/>
      <c r="H21" s="55"/>
      <c r="I21" s="55"/>
      <c r="J21" s="55"/>
      <c r="K21" s="55"/>
      <c r="L21" s="55"/>
      <c r="M21" s="55"/>
    </row>
    <row r="22" spans="1:13">
      <c r="B22" s="55"/>
      <c r="C22" s="55"/>
      <c r="D22" s="55"/>
      <c r="E22" s="55"/>
      <c r="F22" s="55"/>
      <c r="G22" s="55"/>
      <c r="H22" s="55"/>
      <c r="I22" s="55"/>
      <c r="J22" s="55"/>
      <c r="K22" s="55"/>
      <c r="L22" s="55"/>
      <c r="M22" s="55"/>
    </row>
    <row r="31" spans="1:13">
      <c r="C31" s="82"/>
      <c r="D31" s="82"/>
      <c r="E31" s="82"/>
      <c r="F31" s="82"/>
      <c r="G31" s="82"/>
      <c r="H31" s="82"/>
      <c r="I31" s="82"/>
      <c r="J31" s="82"/>
      <c r="K31" s="82"/>
      <c r="L31" s="82"/>
      <c r="M31" s="82"/>
    </row>
  </sheetData>
  <mergeCells count="11">
    <mergeCell ref="H3:I3"/>
    <mergeCell ref="A19:F19"/>
    <mergeCell ref="A1:M1"/>
    <mergeCell ref="A2:A3"/>
    <mergeCell ref="B2:I2"/>
    <mergeCell ref="J2:K3"/>
    <mergeCell ref="L2:M3"/>
    <mergeCell ref="B3:C3"/>
    <mergeCell ref="D3:E3"/>
    <mergeCell ref="F3:G3"/>
    <mergeCell ref="A18:K1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30"/>
  <sheetViews>
    <sheetView zoomScaleNormal="100" workbookViewId="0">
      <selection activeCell="I24" sqref="I24"/>
    </sheetView>
  </sheetViews>
  <sheetFormatPr defaultColWidth="9.140625" defaultRowHeight="15"/>
  <cols>
    <col min="1" max="11" width="14.5703125" style="16" bestFit="1" customWidth="1"/>
    <col min="12" max="12" width="5.42578125" style="16" bestFit="1" customWidth="1"/>
    <col min="13" max="16384" width="9.140625" style="16"/>
  </cols>
  <sheetData>
    <row r="1" spans="1:11" ht="19.5" customHeight="1">
      <c r="A1" s="1056" t="s">
        <v>148</v>
      </c>
      <c r="B1" s="1056"/>
      <c r="C1" s="1056"/>
      <c r="D1" s="1056"/>
      <c r="E1" s="1056"/>
      <c r="F1" s="1056"/>
      <c r="G1" s="1056"/>
      <c r="H1" s="1056"/>
      <c r="I1" s="1056"/>
      <c r="J1" s="1056"/>
      <c r="K1" s="1056"/>
    </row>
    <row r="2" spans="1:11" s="34" customFormat="1" ht="18" customHeight="1">
      <c r="A2" s="56" t="s">
        <v>139</v>
      </c>
      <c r="B2" s="1054" t="s">
        <v>149</v>
      </c>
      <c r="C2" s="1055"/>
      <c r="D2" s="1054" t="s">
        <v>150</v>
      </c>
      <c r="E2" s="1055"/>
      <c r="F2" s="1054" t="s">
        <v>151</v>
      </c>
      <c r="G2" s="1055"/>
      <c r="H2" s="1005" t="s">
        <v>152</v>
      </c>
      <c r="I2" s="1006"/>
      <c r="J2" s="1054" t="s">
        <v>153</v>
      </c>
      <c r="K2" s="1055"/>
    </row>
    <row r="3" spans="1:11" s="34" customFormat="1" ht="27" customHeight="1">
      <c r="A3" s="23" t="s">
        <v>146</v>
      </c>
      <c r="B3" s="35" t="s">
        <v>109</v>
      </c>
      <c r="C3" s="35" t="s">
        <v>464</v>
      </c>
      <c r="D3" s="35" t="s">
        <v>109</v>
      </c>
      <c r="E3" s="35" t="s">
        <v>464</v>
      </c>
      <c r="F3" s="35" t="s">
        <v>109</v>
      </c>
      <c r="G3" s="35" t="s">
        <v>464</v>
      </c>
      <c r="H3" s="35" t="s">
        <v>109</v>
      </c>
      <c r="I3" s="35" t="s">
        <v>464</v>
      </c>
      <c r="J3" s="35" t="s">
        <v>109</v>
      </c>
      <c r="K3" s="35" t="s">
        <v>464</v>
      </c>
    </row>
    <row r="4" spans="1:11" s="41" customFormat="1" ht="18" customHeight="1">
      <c r="A4" s="23" t="s">
        <v>93</v>
      </c>
      <c r="B4" s="25">
        <v>307</v>
      </c>
      <c r="C4" s="40">
        <v>142129.32999999999</v>
      </c>
      <c r="D4" s="26">
        <v>789</v>
      </c>
      <c r="E4" s="40">
        <v>300978.09000000003</v>
      </c>
      <c r="F4" s="25">
        <v>6708</v>
      </c>
      <c r="G4" s="57">
        <v>17111213.622000001</v>
      </c>
      <c r="H4" s="25">
        <v>269</v>
      </c>
      <c r="I4" s="40">
        <v>146807.03</v>
      </c>
      <c r="J4" s="25">
        <v>1375</v>
      </c>
      <c r="K4" s="40">
        <v>1189331.22</v>
      </c>
    </row>
    <row r="5" spans="1:11" s="41" customFormat="1" ht="18" customHeight="1">
      <c r="A5" s="23" t="s">
        <v>94</v>
      </c>
      <c r="B5" s="25">
        <v>429</v>
      </c>
      <c r="C5" s="25">
        <v>270987.83500000002</v>
      </c>
      <c r="D5" s="25">
        <v>227</v>
      </c>
      <c r="E5" s="25">
        <v>82554.03</v>
      </c>
      <c r="F5" s="25">
        <v>6794</v>
      </c>
      <c r="G5" s="25">
        <v>12778621.810000001</v>
      </c>
      <c r="H5" s="25">
        <v>145</v>
      </c>
      <c r="I5" s="25">
        <v>84365.3</v>
      </c>
      <c r="J5" s="25">
        <v>1092</v>
      </c>
      <c r="K5" s="25">
        <v>498552.99800000002</v>
      </c>
    </row>
    <row r="6" spans="1:11" s="34" customFormat="1" ht="18" customHeight="1">
      <c r="A6" s="19" t="s">
        <v>95</v>
      </c>
      <c r="B6" s="21">
        <v>7</v>
      </c>
      <c r="C6" s="21">
        <v>752.4</v>
      </c>
      <c r="D6" s="22">
        <v>45</v>
      </c>
      <c r="E6" s="21">
        <v>10807.72</v>
      </c>
      <c r="F6" s="21">
        <v>288</v>
      </c>
      <c r="G6" s="37">
        <v>1742015.7</v>
      </c>
      <c r="H6" s="21">
        <v>13</v>
      </c>
      <c r="I6" s="21">
        <v>2167.4</v>
      </c>
      <c r="J6" s="21">
        <v>42</v>
      </c>
      <c r="K6" s="37">
        <v>116158.94</v>
      </c>
    </row>
    <row r="7" spans="1:11" s="34" customFormat="1" ht="18" customHeight="1">
      <c r="A7" s="19" t="s">
        <v>96</v>
      </c>
      <c r="B7" s="21">
        <v>11</v>
      </c>
      <c r="C7" s="21">
        <v>1640.69</v>
      </c>
      <c r="D7" s="22">
        <v>8</v>
      </c>
      <c r="E7" s="21">
        <v>1004.56</v>
      </c>
      <c r="F7" s="21">
        <v>370</v>
      </c>
      <c r="G7" s="37">
        <v>1226039.3700000001</v>
      </c>
      <c r="H7" s="21">
        <v>0</v>
      </c>
      <c r="I7" s="21">
        <v>0</v>
      </c>
      <c r="J7" s="21">
        <v>107</v>
      </c>
      <c r="K7" s="21">
        <v>33777.01</v>
      </c>
    </row>
    <row r="8" spans="1:11" s="34" customFormat="1" ht="18" customHeight="1">
      <c r="A8" s="19" t="s">
        <v>97</v>
      </c>
      <c r="B8" s="21">
        <v>39</v>
      </c>
      <c r="C8" s="21">
        <v>35460.199999999997</v>
      </c>
      <c r="D8" s="22">
        <v>17</v>
      </c>
      <c r="E8" s="21">
        <v>3903.21</v>
      </c>
      <c r="F8" s="21">
        <v>854</v>
      </c>
      <c r="G8" s="37">
        <v>1676143.4750000001</v>
      </c>
      <c r="H8" s="21">
        <v>6</v>
      </c>
      <c r="I8" s="21">
        <v>685.3</v>
      </c>
      <c r="J8" s="21">
        <v>144</v>
      </c>
      <c r="K8" s="21">
        <v>29734.959999999999</v>
      </c>
    </row>
    <row r="9" spans="1:11" s="34" customFormat="1" ht="18" customHeight="1">
      <c r="A9" s="19" t="s">
        <v>98</v>
      </c>
      <c r="B9" s="21">
        <v>34</v>
      </c>
      <c r="C9" s="21">
        <v>16879.48</v>
      </c>
      <c r="D9" s="22">
        <v>15</v>
      </c>
      <c r="E9" s="21">
        <v>9976.11</v>
      </c>
      <c r="F9" s="21">
        <v>485</v>
      </c>
      <c r="G9" s="37">
        <v>782921.94</v>
      </c>
      <c r="H9" s="21">
        <v>20</v>
      </c>
      <c r="I9" s="21">
        <v>34987.699999999997</v>
      </c>
      <c r="J9" s="21">
        <v>109</v>
      </c>
      <c r="K9" s="21">
        <v>43192.76</v>
      </c>
    </row>
    <row r="10" spans="1:11" s="34" customFormat="1" ht="18" customHeight="1">
      <c r="A10" s="19" t="s">
        <v>99</v>
      </c>
      <c r="B10" s="21">
        <v>68</v>
      </c>
      <c r="C10" s="21">
        <v>45498.85</v>
      </c>
      <c r="D10" s="22">
        <v>41</v>
      </c>
      <c r="E10" s="21">
        <v>29942.41</v>
      </c>
      <c r="F10" s="21">
        <v>667</v>
      </c>
      <c r="G10" s="37">
        <v>898850.03</v>
      </c>
      <c r="H10" s="21">
        <v>29</v>
      </c>
      <c r="I10" s="21">
        <v>20892.63</v>
      </c>
      <c r="J10" s="21">
        <v>121</v>
      </c>
      <c r="K10" s="21">
        <v>47787.478000000003</v>
      </c>
    </row>
    <row r="11" spans="1:11" s="34" customFormat="1" ht="18" customHeight="1">
      <c r="A11" s="171" t="s">
        <v>100</v>
      </c>
      <c r="B11" s="104">
        <v>35</v>
      </c>
      <c r="C11" s="104">
        <v>64553.55</v>
      </c>
      <c r="D11" s="106">
        <v>24</v>
      </c>
      <c r="E11" s="104">
        <v>5534.1</v>
      </c>
      <c r="F11" s="203">
        <v>886</v>
      </c>
      <c r="G11" s="204">
        <v>2447386.02</v>
      </c>
      <c r="H11" s="104">
        <v>8</v>
      </c>
      <c r="I11" s="104">
        <v>3793.67</v>
      </c>
      <c r="J11" s="104">
        <v>131</v>
      </c>
      <c r="K11" s="104">
        <v>54680.02</v>
      </c>
    </row>
    <row r="12" spans="1:11" s="34" customFormat="1" ht="18" customHeight="1">
      <c r="A12" s="108" t="s">
        <v>766</v>
      </c>
      <c r="B12" s="51">
        <v>39</v>
      </c>
      <c r="C12" s="51">
        <v>13207.45</v>
      </c>
      <c r="D12" s="109">
        <v>24</v>
      </c>
      <c r="E12" s="51">
        <v>3498.16</v>
      </c>
      <c r="F12" s="162">
        <v>405</v>
      </c>
      <c r="G12" s="205">
        <v>369637.19</v>
      </c>
      <c r="H12" s="51">
        <v>14</v>
      </c>
      <c r="I12" s="51">
        <v>3614</v>
      </c>
      <c r="J12" s="51">
        <v>89</v>
      </c>
      <c r="K12" s="51">
        <v>33640.68</v>
      </c>
    </row>
    <row r="13" spans="1:11" s="34" customFormat="1" ht="18" customHeight="1">
      <c r="A13" s="108" t="s">
        <v>804</v>
      </c>
      <c r="B13" s="51">
        <v>59</v>
      </c>
      <c r="C13" s="51">
        <v>36409.839999999997</v>
      </c>
      <c r="D13" s="109">
        <v>12</v>
      </c>
      <c r="E13" s="51">
        <v>10283.52</v>
      </c>
      <c r="F13" s="162">
        <v>414</v>
      </c>
      <c r="G13" s="205">
        <v>798208.82</v>
      </c>
      <c r="H13" s="51">
        <v>8</v>
      </c>
      <c r="I13" s="51">
        <v>2783.51</v>
      </c>
      <c r="J13" s="51">
        <v>88</v>
      </c>
      <c r="K13" s="51">
        <v>36526.980000000003</v>
      </c>
    </row>
    <row r="14" spans="1:11" s="34" customFormat="1" ht="18" customHeight="1">
      <c r="A14" s="108" t="s">
        <v>904</v>
      </c>
      <c r="B14" s="51">
        <v>33</v>
      </c>
      <c r="C14" s="51">
        <v>24600.384999999998</v>
      </c>
      <c r="D14" s="109">
        <v>29</v>
      </c>
      <c r="E14" s="51">
        <v>5358.9</v>
      </c>
      <c r="F14" s="162">
        <v>872</v>
      </c>
      <c r="G14" s="205">
        <v>832447.21499999997</v>
      </c>
      <c r="H14" s="51">
        <v>33</v>
      </c>
      <c r="I14" s="51">
        <v>12834.76</v>
      </c>
      <c r="J14" s="51">
        <v>131</v>
      </c>
      <c r="K14" s="51">
        <v>42777.06</v>
      </c>
    </row>
    <row r="15" spans="1:11" s="34" customFormat="1" ht="18" customHeight="1">
      <c r="A15" s="108" t="s">
        <v>917</v>
      </c>
      <c r="B15" s="51">
        <v>28</v>
      </c>
      <c r="C15" s="51">
        <v>6630.79</v>
      </c>
      <c r="D15" s="109">
        <v>4</v>
      </c>
      <c r="E15" s="51">
        <v>1218.24</v>
      </c>
      <c r="F15" s="162">
        <v>942</v>
      </c>
      <c r="G15" s="205">
        <v>860782.56</v>
      </c>
      <c r="H15" s="51">
        <v>12</v>
      </c>
      <c r="I15" s="51">
        <v>2481.33</v>
      </c>
      <c r="J15" s="51">
        <v>62</v>
      </c>
      <c r="K15" s="51">
        <v>27668.22</v>
      </c>
    </row>
    <row r="16" spans="1:11" s="34" customFormat="1" ht="18" customHeight="1">
      <c r="A16" s="108" t="s">
        <v>1149</v>
      </c>
      <c r="B16" s="51">
        <v>76</v>
      </c>
      <c r="C16" s="51">
        <v>25354.2</v>
      </c>
      <c r="D16" s="109">
        <v>8</v>
      </c>
      <c r="E16" s="51">
        <v>1027.0999999999999</v>
      </c>
      <c r="F16" s="162">
        <v>611</v>
      </c>
      <c r="G16" s="205">
        <v>1144189.49</v>
      </c>
      <c r="H16" s="51">
        <v>2</v>
      </c>
      <c r="I16" s="51">
        <v>125</v>
      </c>
      <c r="J16" s="51">
        <v>68</v>
      </c>
      <c r="K16" s="51">
        <v>32608.89</v>
      </c>
    </row>
    <row r="17" spans="1:13" s="34" customFormat="1" ht="18" customHeight="1">
      <c r="A17" s="977" t="s">
        <v>1154</v>
      </c>
      <c r="B17" s="977"/>
      <c r="C17" s="977"/>
      <c r="D17" s="977"/>
      <c r="E17" s="977"/>
      <c r="F17" s="977"/>
      <c r="G17" s="977"/>
      <c r="H17" s="977"/>
      <c r="I17" s="977"/>
      <c r="J17" s="977"/>
      <c r="K17" s="977"/>
    </row>
    <row r="18" spans="1:13" s="34" customFormat="1" ht="19.5" customHeight="1">
      <c r="A18" s="977" t="s">
        <v>147</v>
      </c>
      <c r="B18" s="977"/>
      <c r="C18" s="977"/>
      <c r="D18" s="977"/>
      <c r="E18" s="977"/>
      <c r="F18" s="977"/>
      <c r="G18" s="977"/>
      <c r="H18" s="977"/>
      <c r="I18" s="977"/>
      <c r="J18" s="977"/>
      <c r="K18" s="977"/>
    </row>
    <row r="19" spans="1:13" s="34" customFormat="1" ht="23.85" customHeight="1">
      <c r="B19" s="439"/>
      <c r="C19" s="439"/>
      <c r="D19" s="439"/>
      <c r="E19" s="439"/>
      <c r="F19" s="439"/>
      <c r="G19" s="439"/>
      <c r="H19" s="439"/>
      <c r="I19" s="439"/>
      <c r="J19" s="439"/>
      <c r="K19" s="439"/>
      <c r="L19" s="439"/>
    </row>
    <row r="20" spans="1:13">
      <c r="B20" s="55"/>
      <c r="C20" s="55"/>
      <c r="D20" s="55"/>
      <c r="E20" s="55"/>
      <c r="F20" s="55"/>
      <c r="G20" s="55"/>
      <c r="H20" s="55"/>
      <c r="I20" s="55"/>
      <c r="J20" s="55"/>
      <c r="K20" s="55"/>
    </row>
    <row r="21" spans="1:13">
      <c r="B21" s="55"/>
      <c r="C21" s="55"/>
      <c r="D21" s="55"/>
      <c r="E21" s="55"/>
      <c r="F21" s="55"/>
      <c r="G21" s="55"/>
      <c r="H21" s="55"/>
      <c r="I21" s="55"/>
      <c r="J21" s="55"/>
      <c r="K21" s="55"/>
    </row>
    <row r="30" spans="1:13">
      <c r="B30" s="82"/>
      <c r="C30" s="82"/>
      <c r="D30" s="82"/>
      <c r="E30" s="82"/>
      <c r="F30" s="82"/>
      <c r="G30" s="82"/>
      <c r="H30" s="82"/>
      <c r="I30" s="82"/>
      <c r="J30" s="82"/>
      <c r="K30" s="82"/>
      <c r="L30" s="82"/>
      <c r="M30" s="82"/>
    </row>
  </sheetData>
  <mergeCells count="8">
    <mergeCell ref="A18:K18"/>
    <mergeCell ref="A17:K17"/>
    <mergeCell ref="A1:K1"/>
    <mergeCell ref="B2:C2"/>
    <mergeCell ref="D2:E2"/>
    <mergeCell ref="F2:G2"/>
    <mergeCell ref="H2:I2"/>
    <mergeCell ref="J2:K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8"/>
  <sheetViews>
    <sheetView zoomScaleNormal="100" workbookViewId="0">
      <selection activeCell="E3" sqref="E3"/>
    </sheetView>
  </sheetViews>
  <sheetFormatPr defaultColWidth="9.140625" defaultRowHeight="15"/>
  <cols>
    <col min="1" max="1" width="17.5703125" style="16" customWidth="1"/>
    <col min="2" max="4" width="14.5703125" style="16" bestFit="1" customWidth="1"/>
    <col min="5" max="5" width="24.140625" style="16" bestFit="1" customWidth="1"/>
    <col min="6" max="6" width="4.5703125" style="16" bestFit="1" customWidth="1"/>
    <col min="7" max="16384" width="9.140625" style="16"/>
  </cols>
  <sheetData>
    <row r="1" spans="1:5" ht="16.5" customHeight="1">
      <c r="A1" s="991" t="s">
        <v>495</v>
      </c>
      <c r="B1" s="991"/>
      <c r="C1" s="991"/>
      <c r="D1" s="991"/>
      <c r="E1" s="991"/>
    </row>
    <row r="2" spans="1:5" s="34" customFormat="1" ht="18" customHeight="1">
      <c r="A2" s="23" t="s">
        <v>154</v>
      </c>
      <c r="B2" s="53" t="s">
        <v>93</v>
      </c>
      <c r="C2" s="53" t="s">
        <v>94</v>
      </c>
      <c r="D2" s="263" t="s">
        <v>1149</v>
      </c>
    </row>
    <row r="3" spans="1:5" s="34" customFormat="1" ht="18" customHeight="1">
      <c r="A3" s="23" t="s">
        <v>134</v>
      </c>
      <c r="B3" s="37">
        <v>1045089.53</v>
      </c>
      <c r="C3" s="45">
        <v>1231750.3000000003</v>
      </c>
      <c r="D3" s="51">
        <v>96248.87000000001</v>
      </c>
      <c r="E3" s="251"/>
    </row>
    <row r="4" spans="1:5" s="34" customFormat="1" ht="18" customHeight="1">
      <c r="A4" s="23" t="s">
        <v>136</v>
      </c>
      <c r="B4" s="21">
        <v>11.168901719999999</v>
      </c>
      <c r="C4" s="21">
        <v>5</v>
      </c>
      <c r="D4" s="269">
        <v>37</v>
      </c>
    </row>
    <row r="5" spans="1:5" s="34" customFormat="1" ht="18" customHeight="1">
      <c r="A5" s="23" t="s">
        <v>135</v>
      </c>
      <c r="B5" s="58">
        <v>15397908.220000001</v>
      </c>
      <c r="C5" s="58">
        <v>15181396.300000001</v>
      </c>
      <c r="D5" s="37">
        <v>1168843.3600000001</v>
      </c>
    </row>
    <row r="6" spans="1:5" s="34" customFormat="1" ht="18.75" customHeight="1">
      <c r="A6" s="977" t="s">
        <v>1154</v>
      </c>
      <c r="B6" s="977"/>
      <c r="C6" s="977"/>
      <c r="D6" s="977"/>
    </row>
    <row r="7" spans="1:5" s="34" customFormat="1" ht="18" customHeight="1">
      <c r="A7" s="977" t="s">
        <v>131</v>
      </c>
      <c r="B7" s="977"/>
      <c r="C7" s="977"/>
      <c r="D7" s="977"/>
    </row>
    <row r="8" spans="1:5" s="34" customFormat="1" ht="28.35" customHeight="1"/>
  </sheetData>
  <mergeCells count="3">
    <mergeCell ref="A1:E1"/>
    <mergeCell ref="A6:D6"/>
    <mergeCell ref="A7:D7"/>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2"/>
  <sheetViews>
    <sheetView topLeftCell="E1" zoomScaleNormal="100" workbookViewId="0">
      <selection activeCell="K23" sqref="K23"/>
    </sheetView>
  </sheetViews>
  <sheetFormatPr defaultColWidth="9.140625" defaultRowHeight="15"/>
  <cols>
    <col min="1" max="12" width="14.5703125" style="16" bestFit="1" customWidth="1"/>
    <col min="13" max="13" width="14" style="16" bestFit="1" customWidth="1"/>
    <col min="14" max="16" width="14.5703125" style="16" bestFit="1" customWidth="1"/>
    <col min="17" max="17" width="0.42578125" style="16" bestFit="1" customWidth="1"/>
    <col min="18" max="18" width="4.5703125" style="16" bestFit="1" customWidth="1"/>
    <col min="19" max="16384" width="9.140625" style="16"/>
  </cols>
  <sheetData>
    <row r="1" spans="1:17" ht="18.75" customHeight="1">
      <c r="A1" s="1056" t="s">
        <v>155</v>
      </c>
      <c r="B1" s="1056"/>
      <c r="C1" s="1056"/>
      <c r="D1" s="1056"/>
      <c r="E1" s="1056"/>
      <c r="F1" s="1056"/>
      <c r="G1" s="1056"/>
      <c r="H1" s="1056"/>
      <c r="I1" s="1056"/>
      <c r="J1" s="1056"/>
      <c r="K1" s="1056"/>
      <c r="L1" s="1056"/>
      <c r="M1" s="1056"/>
      <c r="N1" s="1056"/>
      <c r="O1" s="1056"/>
      <c r="P1" s="1056"/>
      <c r="Q1" s="1056"/>
    </row>
    <row r="2" spans="1:17" s="34" customFormat="1" ht="18" customHeight="1">
      <c r="A2" s="1009" t="s">
        <v>85</v>
      </c>
      <c r="B2" s="1009" t="s">
        <v>156</v>
      </c>
      <c r="C2" s="1078" t="s">
        <v>762</v>
      </c>
      <c r="D2" s="1009" t="s">
        <v>793</v>
      </c>
      <c r="E2" s="1009" t="s">
        <v>157</v>
      </c>
      <c r="F2" s="1009" t="s">
        <v>158</v>
      </c>
      <c r="G2" s="1009" t="s">
        <v>159</v>
      </c>
      <c r="H2" s="1009" t="s">
        <v>496</v>
      </c>
      <c r="I2" s="1009" t="s">
        <v>497</v>
      </c>
      <c r="J2" s="1009" t="s">
        <v>498</v>
      </c>
      <c r="K2" s="1009" t="s">
        <v>160</v>
      </c>
      <c r="L2" s="1009" t="s">
        <v>499</v>
      </c>
      <c r="M2" s="1009" t="s">
        <v>500</v>
      </c>
      <c r="N2" s="1064" t="s">
        <v>161</v>
      </c>
      <c r="O2" s="1077"/>
      <c r="P2" s="1065"/>
    </row>
    <row r="3" spans="1:17" s="34" customFormat="1" ht="21.75" customHeight="1">
      <c r="A3" s="1010"/>
      <c r="B3" s="1010"/>
      <c r="C3" s="1079"/>
      <c r="D3" s="1010"/>
      <c r="E3" s="1010"/>
      <c r="F3" s="1010"/>
      <c r="G3" s="1010"/>
      <c r="H3" s="1010"/>
      <c r="I3" s="1010"/>
      <c r="J3" s="1010"/>
      <c r="K3" s="1010"/>
      <c r="L3" s="1010"/>
      <c r="M3" s="1010"/>
      <c r="N3" s="18" t="s">
        <v>162</v>
      </c>
      <c r="O3" s="18" t="s">
        <v>163</v>
      </c>
      <c r="P3" s="18" t="s">
        <v>164</v>
      </c>
    </row>
    <row r="4" spans="1:17" s="41" customFormat="1" ht="18" customHeight="1">
      <c r="A4" s="23" t="s">
        <v>93</v>
      </c>
      <c r="B4" s="25">
        <v>5477</v>
      </c>
      <c r="C4" s="25">
        <v>26</v>
      </c>
      <c r="D4" s="25">
        <v>4005</v>
      </c>
      <c r="E4" s="26">
        <v>249</v>
      </c>
      <c r="F4" s="25">
        <v>5500.74</v>
      </c>
      <c r="G4" s="40">
        <v>1045632.04</v>
      </c>
      <c r="H4" s="40">
        <v>1045089.53</v>
      </c>
      <c r="I4" s="25">
        <v>4197.1467068270003</v>
      </c>
      <c r="J4" s="25">
        <v>18999.07157946</v>
      </c>
      <c r="K4" s="40">
        <v>1045632.04</v>
      </c>
      <c r="L4" s="40">
        <v>1045089.44</v>
      </c>
      <c r="M4" s="57">
        <v>20430814.539999999</v>
      </c>
      <c r="N4" s="25">
        <v>51821.84</v>
      </c>
      <c r="O4" s="25">
        <v>48236.35</v>
      </c>
      <c r="P4" s="25">
        <v>49509.15</v>
      </c>
    </row>
    <row r="5" spans="1:17" s="41" customFormat="1" ht="18" customHeight="1">
      <c r="A5" s="23" t="s">
        <v>94</v>
      </c>
      <c r="B5" s="25">
        <v>5344</v>
      </c>
      <c r="C5" s="25">
        <v>29</v>
      </c>
      <c r="D5" s="25">
        <v>4090</v>
      </c>
      <c r="E5" s="26">
        <v>227</v>
      </c>
      <c r="F5" s="25">
        <v>7309.5500000000011</v>
      </c>
      <c r="G5" s="40">
        <v>1497262.12</v>
      </c>
      <c r="H5" s="40">
        <v>1231750.3000000003</v>
      </c>
      <c r="I5" s="25">
        <v>5426.2127753303976</v>
      </c>
      <c r="J5" s="25">
        <v>16851.246656770938</v>
      </c>
      <c r="K5" s="556">
        <v>1497262.0800000001</v>
      </c>
      <c r="L5" s="40">
        <v>1231750.1500000001</v>
      </c>
      <c r="M5" s="57">
        <v>25239045.09</v>
      </c>
      <c r="N5" s="25">
        <v>62245.43</v>
      </c>
      <c r="O5" s="25">
        <v>47204.5</v>
      </c>
      <c r="P5" s="25">
        <v>56247.28</v>
      </c>
    </row>
    <row r="6" spans="1:17" s="34" customFormat="1" ht="18" customHeight="1">
      <c r="A6" s="19" t="s">
        <v>95</v>
      </c>
      <c r="B6" s="21">
        <v>5485</v>
      </c>
      <c r="C6" s="21">
        <v>26</v>
      </c>
      <c r="D6" s="21">
        <v>3352</v>
      </c>
      <c r="E6" s="22">
        <v>19</v>
      </c>
      <c r="F6" s="21">
        <v>414.49</v>
      </c>
      <c r="G6" s="21">
        <v>65858.95</v>
      </c>
      <c r="H6" s="21">
        <v>82879.45</v>
      </c>
      <c r="I6" s="21">
        <v>4362.0763157900001</v>
      </c>
      <c r="J6" s="21">
        <v>19995.524620618002</v>
      </c>
      <c r="K6" s="21">
        <v>65858.95</v>
      </c>
      <c r="L6" s="21">
        <v>82879.45</v>
      </c>
      <c r="M6" s="58">
        <v>20702706.489999998</v>
      </c>
      <c r="N6" s="21">
        <v>50375.77</v>
      </c>
      <c r="O6" s="21">
        <v>47204.5</v>
      </c>
      <c r="P6" s="21">
        <v>48782.36</v>
      </c>
    </row>
    <row r="7" spans="1:17" s="34" customFormat="1" ht="18" customHeight="1">
      <c r="A7" s="19" t="s">
        <v>96</v>
      </c>
      <c r="B7" s="21">
        <v>5489</v>
      </c>
      <c r="C7" s="21">
        <v>27</v>
      </c>
      <c r="D7" s="21">
        <v>3756</v>
      </c>
      <c r="E7" s="22">
        <v>20</v>
      </c>
      <c r="F7" s="21">
        <v>597.44000000000005</v>
      </c>
      <c r="G7" s="37">
        <v>110997.93</v>
      </c>
      <c r="H7" s="37">
        <v>112500.59</v>
      </c>
      <c r="I7" s="21">
        <v>3793.0931944109998</v>
      </c>
      <c r="J7" s="21">
        <v>18830.441550616</v>
      </c>
      <c r="K7" s="37">
        <v>110997.93</v>
      </c>
      <c r="L7" s="37">
        <v>112500.57</v>
      </c>
      <c r="M7" s="58">
        <v>22299810.27</v>
      </c>
      <c r="N7" s="21">
        <v>52013.22</v>
      </c>
      <c r="O7" s="21">
        <v>48028.07</v>
      </c>
      <c r="P7" s="21">
        <v>51937.440000000002</v>
      </c>
    </row>
    <row r="8" spans="1:17" s="34" customFormat="1" ht="18" customHeight="1">
      <c r="A8" s="19" t="s">
        <v>97</v>
      </c>
      <c r="B8" s="21">
        <v>5494</v>
      </c>
      <c r="C8" s="21">
        <v>27</v>
      </c>
      <c r="D8" s="21">
        <v>3805</v>
      </c>
      <c r="E8" s="22">
        <v>22</v>
      </c>
      <c r="F8" s="21">
        <v>781.29</v>
      </c>
      <c r="G8" s="37">
        <v>184771.57</v>
      </c>
      <c r="H8" s="37">
        <v>149945.81</v>
      </c>
      <c r="I8" s="21">
        <v>6815.7186363640003</v>
      </c>
      <c r="J8" s="21">
        <v>19192.081045449999</v>
      </c>
      <c r="K8" s="37">
        <v>184771.57</v>
      </c>
      <c r="L8" s="37">
        <v>149945.79</v>
      </c>
      <c r="M8" s="58">
        <v>22977769.25</v>
      </c>
      <c r="N8" s="21">
        <v>53126.73</v>
      </c>
      <c r="O8" s="21">
        <v>51450.58</v>
      </c>
      <c r="P8" s="21">
        <v>52482.71</v>
      </c>
    </row>
    <row r="9" spans="1:17" s="34" customFormat="1" ht="18" customHeight="1">
      <c r="A9" s="19" t="s">
        <v>98</v>
      </c>
      <c r="B9" s="21">
        <v>5507</v>
      </c>
      <c r="C9" s="21">
        <v>27</v>
      </c>
      <c r="D9" s="21">
        <v>3803</v>
      </c>
      <c r="E9" s="22">
        <v>21</v>
      </c>
      <c r="F9" s="21">
        <v>715.05</v>
      </c>
      <c r="G9" s="37">
        <v>141832.9</v>
      </c>
      <c r="H9" s="37">
        <v>116034.8</v>
      </c>
      <c r="I9" s="21">
        <v>5525.466666667</v>
      </c>
      <c r="J9" s="21">
        <v>16227.508565835</v>
      </c>
      <c r="K9" s="37">
        <v>141832.85999999999</v>
      </c>
      <c r="L9" s="37">
        <v>116034.72</v>
      </c>
      <c r="M9" s="58">
        <v>23549748.899999999</v>
      </c>
      <c r="N9" s="21">
        <v>53290.81</v>
      </c>
      <c r="O9" s="21">
        <v>51802.73</v>
      </c>
      <c r="P9" s="21">
        <v>52586.84</v>
      </c>
    </row>
    <row r="10" spans="1:17" s="34" customFormat="1" ht="18" customHeight="1">
      <c r="A10" s="19" t="s">
        <v>99</v>
      </c>
      <c r="B10" s="21">
        <v>5521</v>
      </c>
      <c r="C10" s="21">
        <v>26</v>
      </c>
      <c r="D10" s="21">
        <v>3803</v>
      </c>
      <c r="E10" s="22">
        <v>21</v>
      </c>
      <c r="F10" s="21">
        <v>631.82000000000005</v>
      </c>
      <c r="G10" s="37">
        <v>120719.1</v>
      </c>
      <c r="H10" s="37">
        <v>109181.09</v>
      </c>
      <c r="I10" s="21">
        <v>5199.0995238100004</v>
      </c>
      <c r="J10" s="21">
        <v>17280.410559970001</v>
      </c>
      <c r="K10" s="37">
        <v>120719.1</v>
      </c>
      <c r="L10" s="37">
        <v>109181.09</v>
      </c>
      <c r="M10" s="58">
        <v>25002084.010000002</v>
      </c>
      <c r="N10" s="21">
        <v>57625.26</v>
      </c>
      <c r="O10" s="21">
        <v>52804.08</v>
      </c>
      <c r="P10" s="21">
        <v>57552.39</v>
      </c>
    </row>
    <row r="11" spans="1:17" s="34" customFormat="1" ht="18" customHeight="1">
      <c r="A11" s="171" t="s">
        <v>100</v>
      </c>
      <c r="B11" s="104">
        <v>5533</v>
      </c>
      <c r="C11" s="104">
        <v>29</v>
      </c>
      <c r="D11" s="104">
        <v>3784</v>
      </c>
      <c r="E11" s="106">
        <v>21</v>
      </c>
      <c r="F11" s="104">
        <v>604.92999999999995</v>
      </c>
      <c r="G11" s="105">
        <v>131254.43</v>
      </c>
      <c r="H11" s="105">
        <v>128974.85</v>
      </c>
      <c r="I11" s="104">
        <v>6141.6595238099999</v>
      </c>
      <c r="J11" s="104">
        <v>21320.623873837001</v>
      </c>
      <c r="K11" s="105">
        <v>131254.43</v>
      </c>
      <c r="L11" s="105">
        <v>128974.84</v>
      </c>
      <c r="M11" s="107">
        <v>25986746.629999999</v>
      </c>
      <c r="N11" s="104">
        <v>60412.32</v>
      </c>
      <c r="O11" s="104">
        <v>57263.9</v>
      </c>
      <c r="P11" s="104">
        <v>59126.36</v>
      </c>
    </row>
    <row r="12" spans="1:17" s="34" customFormat="1" ht="18" customHeight="1">
      <c r="A12" s="206" t="s">
        <v>766</v>
      </c>
      <c r="B12" s="51">
        <v>5285</v>
      </c>
      <c r="C12" s="51">
        <v>29</v>
      </c>
      <c r="D12" s="51">
        <v>3818</v>
      </c>
      <c r="E12" s="109">
        <v>20</v>
      </c>
      <c r="F12" s="51">
        <v>724.27</v>
      </c>
      <c r="G12" s="52">
        <v>115895.99</v>
      </c>
      <c r="H12" s="52">
        <v>133728.53</v>
      </c>
      <c r="I12" s="51">
        <v>6686.4264999999996</v>
      </c>
      <c r="J12" s="51">
        <v>18463.905725764998</v>
      </c>
      <c r="K12" s="52">
        <v>115895.99</v>
      </c>
      <c r="L12" s="52">
        <v>133728.53</v>
      </c>
      <c r="M12" s="110">
        <v>25920458.07</v>
      </c>
      <c r="N12" s="51">
        <v>62245.43</v>
      </c>
      <c r="O12" s="51">
        <v>58551.14</v>
      </c>
      <c r="P12" s="51">
        <v>59306.93</v>
      </c>
    </row>
    <row r="13" spans="1:17" s="34" customFormat="1" ht="18" customHeight="1">
      <c r="A13" s="206" t="s">
        <v>804</v>
      </c>
      <c r="B13" s="51">
        <v>5304</v>
      </c>
      <c r="C13" s="51">
        <v>29</v>
      </c>
      <c r="D13" s="51">
        <v>3825</v>
      </c>
      <c r="E13" s="109">
        <v>20</v>
      </c>
      <c r="F13" s="51">
        <v>640.08999999999992</v>
      </c>
      <c r="G13" s="52">
        <v>102631.11999999998</v>
      </c>
      <c r="H13" s="51">
        <v>97065.69</v>
      </c>
      <c r="I13" s="51">
        <v>4853.2844999999998</v>
      </c>
      <c r="J13" s="51">
        <v>15164.381571341532</v>
      </c>
      <c r="K13" s="52">
        <v>115895.98999999999</v>
      </c>
      <c r="L13" s="51">
        <v>97065.680000000008</v>
      </c>
      <c r="M13" s="110">
        <v>25717228.449999999</v>
      </c>
      <c r="N13" s="51">
        <v>61036.56</v>
      </c>
      <c r="O13" s="51">
        <v>56382.93</v>
      </c>
      <c r="P13" s="51">
        <v>57064.87</v>
      </c>
    </row>
    <row r="14" spans="1:17" s="34" customFormat="1" ht="18" customHeight="1">
      <c r="A14" s="206" t="s">
        <v>904</v>
      </c>
      <c r="B14" s="51">
        <v>5327</v>
      </c>
      <c r="C14" s="51">
        <v>29</v>
      </c>
      <c r="D14" s="51">
        <v>3866</v>
      </c>
      <c r="E14" s="109">
        <v>23</v>
      </c>
      <c r="F14" s="51">
        <v>698.18</v>
      </c>
      <c r="G14" s="52">
        <v>190042.76</v>
      </c>
      <c r="H14" s="51">
        <v>97896.91</v>
      </c>
      <c r="I14" s="51">
        <v>4256.3873913043481</v>
      </c>
      <c r="J14" s="51">
        <v>14021.729353461858</v>
      </c>
      <c r="K14" s="52">
        <v>190042.76</v>
      </c>
      <c r="L14" s="51">
        <v>97896.9</v>
      </c>
      <c r="M14" s="110">
        <v>26600211.550000001</v>
      </c>
      <c r="N14" s="51">
        <v>59203.37</v>
      </c>
      <c r="O14" s="51">
        <v>55132.68</v>
      </c>
      <c r="P14" s="51">
        <v>58253.82</v>
      </c>
    </row>
    <row r="15" spans="1:17" s="34" customFormat="1" ht="18" customHeight="1">
      <c r="A15" s="206" t="s">
        <v>917</v>
      </c>
      <c r="B15" s="51">
        <v>5328</v>
      </c>
      <c r="C15" s="51">
        <v>29</v>
      </c>
      <c r="D15" s="51">
        <v>3875</v>
      </c>
      <c r="E15" s="109">
        <v>20</v>
      </c>
      <c r="F15" s="51">
        <v>839.6</v>
      </c>
      <c r="G15" s="52">
        <v>199503.75999999995</v>
      </c>
      <c r="H15" s="51">
        <v>107293.71000000002</v>
      </c>
      <c r="I15" s="51">
        <v>5364.6855000000014</v>
      </c>
      <c r="J15" s="51">
        <v>12779.1460219152</v>
      </c>
      <c r="K15" s="52">
        <v>199503.75999999995</v>
      </c>
      <c r="L15" s="51">
        <v>107293.71000000002</v>
      </c>
      <c r="M15" s="110">
        <v>26441207.18</v>
      </c>
      <c r="N15" s="51">
        <v>61475.15</v>
      </c>
      <c r="O15" s="51">
        <v>56409.63</v>
      </c>
      <c r="P15" s="51">
        <v>58014.17</v>
      </c>
    </row>
    <row r="16" spans="1:17" s="34" customFormat="1" ht="18" customHeight="1">
      <c r="A16" s="206" t="s">
        <v>1149</v>
      </c>
      <c r="B16" s="51">
        <v>5344</v>
      </c>
      <c r="C16" s="51">
        <v>29</v>
      </c>
      <c r="D16" s="51">
        <v>4090</v>
      </c>
      <c r="E16" s="109">
        <v>20</v>
      </c>
      <c r="F16" s="51">
        <v>662.38999999999987</v>
      </c>
      <c r="G16" s="52">
        <v>133753.60999999999</v>
      </c>
      <c r="H16" s="51">
        <v>96248.87000000001</v>
      </c>
      <c r="I16" s="51">
        <v>4812.4435000000003</v>
      </c>
      <c r="J16" s="51">
        <v>14530.543939371071</v>
      </c>
      <c r="K16" s="52">
        <v>133753.60999999999</v>
      </c>
      <c r="L16" s="51">
        <v>96248.87000000001</v>
      </c>
      <c r="M16" s="110">
        <v>25239045.09</v>
      </c>
      <c r="N16" s="51">
        <v>59618.51</v>
      </c>
      <c r="O16" s="51">
        <v>54383.199999999997</v>
      </c>
      <c r="P16" s="51">
        <v>56247.28</v>
      </c>
    </row>
    <row r="17" spans="1:16" s="34" customFormat="1" ht="19.5" customHeight="1">
      <c r="A17" s="977" t="s">
        <v>1154</v>
      </c>
      <c r="B17" s="977"/>
      <c r="C17" s="977"/>
      <c r="D17" s="977"/>
      <c r="E17" s="977"/>
      <c r="F17" s="977"/>
      <c r="G17" s="977"/>
      <c r="H17" s="977"/>
    </row>
    <row r="18" spans="1:16" s="34" customFormat="1" ht="18" customHeight="1">
      <c r="A18" s="977" t="s">
        <v>165</v>
      </c>
      <c r="B18" s="977"/>
      <c r="C18" s="977"/>
      <c r="D18" s="977"/>
      <c r="E18" s="977"/>
      <c r="F18" s="977"/>
      <c r="G18" s="977"/>
      <c r="H18" s="977"/>
    </row>
    <row r="19" spans="1:16" s="34" customFormat="1" ht="24.6" customHeight="1"/>
    <row r="20" spans="1:16">
      <c r="B20" s="55"/>
      <c r="C20" s="55"/>
      <c r="D20" s="55"/>
      <c r="E20" s="55"/>
      <c r="F20" s="55"/>
      <c r="G20" s="55"/>
      <c r="H20" s="55"/>
      <c r="I20" s="55"/>
      <c r="J20" s="55"/>
      <c r="K20" s="55"/>
      <c r="L20" s="55"/>
      <c r="M20" s="55"/>
      <c r="N20" s="55"/>
      <c r="O20" s="55"/>
      <c r="P20" s="55"/>
    </row>
    <row r="21" spans="1:16">
      <c r="G21" s="55"/>
      <c r="H21" s="55"/>
    </row>
    <row r="22" spans="1:16">
      <c r="H22" s="409"/>
    </row>
  </sheetData>
  <mergeCells count="17">
    <mergeCell ref="N2:P2"/>
    <mergeCell ref="A17:H17"/>
    <mergeCell ref="A1:Q1"/>
    <mergeCell ref="A2:A3"/>
    <mergeCell ref="B2:B3"/>
    <mergeCell ref="C2:C3"/>
    <mergeCell ref="D2:D3"/>
    <mergeCell ref="E2:E3"/>
    <mergeCell ref="F2:F3"/>
    <mergeCell ref="G2:G3"/>
    <mergeCell ref="H2:H3"/>
    <mergeCell ref="I2:I3"/>
    <mergeCell ref="A18:H18"/>
    <mergeCell ref="J2:J3"/>
    <mergeCell ref="K2:K3"/>
    <mergeCell ref="L2:L3"/>
    <mergeCell ref="M2:M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2"/>
  <sheetViews>
    <sheetView zoomScaleNormal="100" workbookViewId="0">
      <selection activeCell="D26" sqref="D26"/>
    </sheetView>
  </sheetViews>
  <sheetFormatPr defaultColWidth="9.140625" defaultRowHeight="15"/>
  <cols>
    <col min="1" max="16" width="14.5703125" style="16" bestFit="1" customWidth="1"/>
    <col min="17" max="17" width="4.5703125" style="16" bestFit="1" customWidth="1"/>
    <col min="18" max="16384" width="9.140625" style="16"/>
  </cols>
  <sheetData>
    <row r="1" spans="1:16" ht="14.25" customHeight="1">
      <c r="A1" s="1056" t="s">
        <v>166</v>
      </c>
      <c r="B1" s="1056"/>
      <c r="C1" s="1056"/>
      <c r="D1" s="1056"/>
      <c r="E1" s="1056"/>
      <c r="F1" s="1056"/>
      <c r="G1" s="1056"/>
      <c r="H1" s="1056"/>
      <c r="I1" s="1056"/>
      <c r="J1" s="1056"/>
      <c r="K1" s="1056"/>
      <c r="L1" s="1056"/>
      <c r="M1" s="1056"/>
      <c r="N1" s="1056"/>
      <c r="O1" s="1056"/>
      <c r="P1" s="1056"/>
    </row>
    <row r="2" spans="1:16" s="34" customFormat="1" ht="18.75" customHeight="1">
      <c r="A2" s="1009" t="s">
        <v>85</v>
      </c>
      <c r="B2" s="1009" t="s">
        <v>156</v>
      </c>
      <c r="C2" s="1078" t="s">
        <v>762</v>
      </c>
      <c r="D2" s="1009" t="s">
        <v>763</v>
      </c>
      <c r="E2" s="1009" t="s">
        <v>157</v>
      </c>
      <c r="F2" s="1009" t="s">
        <v>158</v>
      </c>
      <c r="G2" s="1009" t="s">
        <v>159</v>
      </c>
      <c r="H2" s="1009" t="s">
        <v>501</v>
      </c>
      <c r="I2" s="1009" t="s">
        <v>497</v>
      </c>
      <c r="J2" s="1009" t="s">
        <v>498</v>
      </c>
      <c r="K2" s="1009" t="s">
        <v>160</v>
      </c>
      <c r="L2" s="1009" t="s">
        <v>502</v>
      </c>
      <c r="M2" s="1009" t="s">
        <v>500</v>
      </c>
      <c r="N2" s="1064" t="s">
        <v>167</v>
      </c>
      <c r="O2" s="1077"/>
      <c r="P2" s="1065"/>
    </row>
    <row r="3" spans="1:16" s="34" customFormat="1" ht="21" customHeight="1">
      <c r="A3" s="1010"/>
      <c r="B3" s="1010"/>
      <c r="C3" s="1079"/>
      <c r="D3" s="1010"/>
      <c r="E3" s="1010"/>
      <c r="F3" s="1010"/>
      <c r="G3" s="1010"/>
      <c r="H3" s="1010"/>
      <c r="I3" s="1010"/>
      <c r="J3" s="1010"/>
      <c r="K3" s="1010"/>
      <c r="L3" s="1010"/>
      <c r="M3" s="1010"/>
      <c r="N3" s="18" t="s">
        <v>162</v>
      </c>
      <c r="O3" s="18" t="s">
        <v>163</v>
      </c>
      <c r="P3" s="18" t="s">
        <v>164</v>
      </c>
    </row>
    <row r="4" spans="1:16" s="41" customFormat="1" ht="18" customHeight="1">
      <c r="A4" s="23" t="s">
        <v>93</v>
      </c>
      <c r="B4" s="25">
        <v>1968</v>
      </c>
      <c r="C4" s="26">
        <v>24</v>
      </c>
      <c r="D4" s="25">
        <v>2053</v>
      </c>
      <c r="E4" s="26">
        <v>249</v>
      </c>
      <c r="F4" s="25">
        <v>46328.019970000001</v>
      </c>
      <c r="G4" s="40">
        <v>7429579.2529999996</v>
      </c>
      <c r="H4" s="57">
        <v>15397908.220000001</v>
      </c>
      <c r="I4" s="25">
        <v>61838.988830000002</v>
      </c>
      <c r="J4" s="25">
        <v>33236.706919999997</v>
      </c>
      <c r="K4" s="40">
        <v>7429579.2529999996</v>
      </c>
      <c r="L4" s="57">
        <v>15397908.220000001</v>
      </c>
      <c r="M4" s="57">
        <v>20295812.59</v>
      </c>
      <c r="N4" s="25">
        <v>15431.75</v>
      </c>
      <c r="O4" s="25">
        <v>8055.8</v>
      </c>
      <c r="P4" s="25">
        <v>14690.7</v>
      </c>
    </row>
    <row r="5" spans="1:16" s="41" customFormat="1" ht="18" customHeight="1">
      <c r="A5" s="23" t="s">
        <v>94</v>
      </c>
      <c r="B5" s="25">
        <v>2060</v>
      </c>
      <c r="C5" s="26">
        <v>27</v>
      </c>
      <c r="D5" s="25">
        <v>2198</v>
      </c>
      <c r="E5" s="26">
        <v>227</v>
      </c>
      <c r="F5" s="25">
        <v>50991.87</v>
      </c>
      <c r="G5" s="40">
        <v>7057873.8899999997</v>
      </c>
      <c r="H5" s="57">
        <v>15181396.300000001</v>
      </c>
      <c r="I5" s="25">
        <v>66878.399999999994</v>
      </c>
      <c r="J5" s="25">
        <v>29772.19</v>
      </c>
      <c r="K5" s="40">
        <v>7057873.8899999997</v>
      </c>
      <c r="L5" s="57">
        <v>15181396.300000001</v>
      </c>
      <c r="M5" s="57">
        <v>26219158.749822602</v>
      </c>
      <c r="N5" s="25">
        <v>18604.45</v>
      </c>
      <c r="O5" s="25">
        <v>14151.4</v>
      </c>
      <c r="P5" s="25">
        <v>16793.900000000001</v>
      </c>
    </row>
    <row r="6" spans="1:16" s="34" customFormat="1" ht="18" customHeight="1">
      <c r="A6" s="19" t="s">
        <v>95</v>
      </c>
      <c r="B6" s="21">
        <v>1968</v>
      </c>
      <c r="C6" s="22">
        <v>24</v>
      </c>
      <c r="D6" s="21">
        <v>1950</v>
      </c>
      <c r="E6" s="22">
        <v>19</v>
      </c>
      <c r="F6" s="21">
        <v>3850.38</v>
      </c>
      <c r="G6" s="37">
        <v>500846.51</v>
      </c>
      <c r="H6" s="37">
        <v>1330686.78</v>
      </c>
      <c r="I6" s="21">
        <v>70036.149999999994</v>
      </c>
      <c r="J6" s="21">
        <v>34559.870000000003</v>
      </c>
      <c r="K6" s="37">
        <v>500846.51</v>
      </c>
      <c r="L6" s="37">
        <v>1330686.78</v>
      </c>
      <c r="M6" s="58">
        <v>20556970.899999999</v>
      </c>
      <c r="N6" s="21">
        <v>15044.35</v>
      </c>
      <c r="O6" s="21">
        <v>14151.4</v>
      </c>
      <c r="P6" s="21">
        <v>14631.1</v>
      </c>
    </row>
    <row r="7" spans="1:16" s="34" customFormat="1" ht="18" customHeight="1">
      <c r="A7" s="19" t="s">
        <v>96</v>
      </c>
      <c r="B7" s="21">
        <v>1973</v>
      </c>
      <c r="C7" s="22">
        <v>23</v>
      </c>
      <c r="D7" s="21">
        <v>1952</v>
      </c>
      <c r="E7" s="22">
        <v>20</v>
      </c>
      <c r="F7" s="21">
        <v>4665.87</v>
      </c>
      <c r="G7" s="37">
        <v>754337.71</v>
      </c>
      <c r="H7" s="37">
        <v>1567915.34</v>
      </c>
      <c r="I7" s="21">
        <v>78395.77</v>
      </c>
      <c r="J7" s="21">
        <v>33603.919999999998</v>
      </c>
      <c r="K7" s="37">
        <v>754337.71</v>
      </c>
      <c r="L7" s="37">
        <v>1567915.34</v>
      </c>
      <c r="M7" s="58">
        <v>22151944.530000001</v>
      </c>
      <c r="N7" s="21">
        <v>15606.35</v>
      </c>
      <c r="O7" s="21">
        <v>14461.5</v>
      </c>
      <c r="P7" s="21">
        <v>15582.8</v>
      </c>
    </row>
    <row r="8" spans="1:16" s="34" customFormat="1" ht="18" customHeight="1">
      <c r="A8" s="19" t="s">
        <v>97</v>
      </c>
      <c r="B8" s="21">
        <v>1981</v>
      </c>
      <c r="C8" s="22">
        <v>23</v>
      </c>
      <c r="D8" s="21">
        <v>1968</v>
      </c>
      <c r="E8" s="22">
        <v>22</v>
      </c>
      <c r="F8" s="21">
        <v>5072.84</v>
      </c>
      <c r="G8" s="37">
        <v>864174.95</v>
      </c>
      <c r="H8" s="37">
        <v>1554693.69</v>
      </c>
      <c r="I8" s="21">
        <v>70667.899999999994</v>
      </c>
      <c r="J8" s="21">
        <v>30647.4</v>
      </c>
      <c r="K8" s="37">
        <v>864174.95</v>
      </c>
      <c r="L8" s="37">
        <v>1554693.69</v>
      </c>
      <c r="M8" s="58">
        <v>22814760.579999998</v>
      </c>
      <c r="N8" s="21">
        <v>15915.65</v>
      </c>
      <c r="O8" s="21">
        <v>15450.9</v>
      </c>
      <c r="P8" s="21">
        <v>15721.5</v>
      </c>
    </row>
    <row r="9" spans="1:16" s="34" customFormat="1" ht="18" customHeight="1">
      <c r="A9" s="19" t="s">
        <v>98</v>
      </c>
      <c r="B9" s="21">
        <v>1988</v>
      </c>
      <c r="C9" s="22">
        <v>22</v>
      </c>
      <c r="D9" s="21">
        <v>1962</v>
      </c>
      <c r="E9" s="22">
        <v>21</v>
      </c>
      <c r="F9" s="21">
        <v>4589.29</v>
      </c>
      <c r="G9" s="37">
        <v>631590.01</v>
      </c>
      <c r="H9" s="37">
        <v>1315715.92</v>
      </c>
      <c r="I9" s="21">
        <v>62653.14</v>
      </c>
      <c r="J9" s="21">
        <v>28669.27</v>
      </c>
      <c r="K9" s="37">
        <v>631590.01</v>
      </c>
      <c r="L9" s="37">
        <v>1315715.92</v>
      </c>
      <c r="M9" s="58">
        <v>23355719.16</v>
      </c>
      <c r="N9" s="21">
        <v>15962.25</v>
      </c>
      <c r="O9" s="21">
        <v>15513.45</v>
      </c>
      <c r="P9" s="21">
        <v>15763.05</v>
      </c>
    </row>
    <row r="10" spans="1:16" s="34" customFormat="1" ht="18" customHeight="1">
      <c r="A10" s="19" t="s">
        <v>99</v>
      </c>
      <c r="B10" s="21">
        <v>2002</v>
      </c>
      <c r="C10" s="22">
        <v>25</v>
      </c>
      <c r="D10" s="21">
        <v>1987</v>
      </c>
      <c r="E10" s="22">
        <v>21</v>
      </c>
      <c r="F10" s="21">
        <v>4440.18</v>
      </c>
      <c r="G10" s="37">
        <v>561917.53</v>
      </c>
      <c r="H10" s="37">
        <v>1321391.03</v>
      </c>
      <c r="I10" s="21">
        <v>62923.38</v>
      </c>
      <c r="J10" s="21">
        <v>29759.85</v>
      </c>
      <c r="K10" s="37">
        <v>561917.53</v>
      </c>
      <c r="L10" s="37">
        <v>1321391.03</v>
      </c>
      <c r="M10" s="58">
        <v>24828177.979476798</v>
      </c>
      <c r="N10" s="21">
        <v>17153.5</v>
      </c>
      <c r="O10" s="21">
        <v>15834.65</v>
      </c>
      <c r="P10" s="21">
        <v>17132.2</v>
      </c>
    </row>
    <row r="11" spans="1:16" s="34" customFormat="1" ht="18" customHeight="1">
      <c r="A11" s="19" t="s">
        <v>100</v>
      </c>
      <c r="B11" s="21">
        <v>2005</v>
      </c>
      <c r="C11" s="22">
        <v>25</v>
      </c>
      <c r="D11" s="21">
        <v>1984</v>
      </c>
      <c r="E11" s="22">
        <v>21</v>
      </c>
      <c r="F11" s="21">
        <v>4653.51</v>
      </c>
      <c r="G11" s="37">
        <v>672135.47</v>
      </c>
      <c r="H11" s="37">
        <v>1439017.02</v>
      </c>
      <c r="I11" s="21">
        <v>68524.62</v>
      </c>
      <c r="J11" s="21">
        <v>30923.26</v>
      </c>
      <c r="K11" s="37">
        <v>672135.47</v>
      </c>
      <c r="L11" s="37">
        <v>1439017.02</v>
      </c>
      <c r="M11" s="58">
        <v>25806564.7541232</v>
      </c>
      <c r="N11" s="21">
        <v>17947.650000000001</v>
      </c>
      <c r="O11" s="21">
        <v>17055.05</v>
      </c>
      <c r="P11" s="21">
        <v>17618.150000000001</v>
      </c>
    </row>
    <row r="12" spans="1:16" s="34" customFormat="1" ht="18" customHeight="1">
      <c r="A12" s="171" t="s">
        <v>766</v>
      </c>
      <c r="B12" s="104">
        <v>2016</v>
      </c>
      <c r="C12" s="106">
        <v>25</v>
      </c>
      <c r="D12" s="104">
        <v>2001</v>
      </c>
      <c r="E12" s="106">
        <v>20</v>
      </c>
      <c r="F12" s="104">
        <v>5281.22</v>
      </c>
      <c r="G12" s="105">
        <v>664261.79</v>
      </c>
      <c r="H12" s="105">
        <v>1627216.86</v>
      </c>
      <c r="I12" s="104">
        <v>81360.84</v>
      </c>
      <c r="J12" s="104">
        <v>30811.38</v>
      </c>
      <c r="K12" s="105">
        <v>664261.79</v>
      </c>
      <c r="L12" s="105">
        <v>1627216.86</v>
      </c>
      <c r="M12" s="107">
        <v>25737782.529004</v>
      </c>
      <c r="N12" s="104">
        <v>18604.45</v>
      </c>
      <c r="O12" s="104">
        <v>17452.900000000001</v>
      </c>
      <c r="P12" s="104">
        <v>17671.650000000001</v>
      </c>
    </row>
    <row r="13" spans="1:16" s="34" customFormat="1" ht="18" customHeight="1">
      <c r="A13" s="108" t="s">
        <v>804</v>
      </c>
      <c r="B13" s="51">
        <v>2035</v>
      </c>
      <c r="C13" s="109">
        <v>25</v>
      </c>
      <c r="D13" s="51">
        <v>2022</v>
      </c>
      <c r="E13" s="109">
        <v>20</v>
      </c>
      <c r="F13" s="51">
        <v>4575.5</v>
      </c>
      <c r="G13" s="52">
        <v>488238.36</v>
      </c>
      <c r="H13" s="52">
        <v>1339630.3999999999</v>
      </c>
      <c r="I13" s="51">
        <v>66981.52</v>
      </c>
      <c r="J13" s="51">
        <v>29278.34</v>
      </c>
      <c r="K13" s="52">
        <v>488238.36</v>
      </c>
      <c r="L13" s="52">
        <v>1339630.3999999999</v>
      </c>
      <c r="M13" s="110">
        <v>25537037.971554302</v>
      </c>
      <c r="N13" s="51">
        <v>18210.150000000001</v>
      </c>
      <c r="O13" s="51">
        <v>16782.400000000001</v>
      </c>
      <c r="P13" s="51">
        <v>16983.2</v>
      </c>
    </row>
    <row r="14" spans="1:16" s="34" customFormat="1" ht="18" customHeight="1">
      <c r="A14" s="108" t="s">
        <v>904</v>
      </c>
      <c r="B14" s="51">
        <v>2053</v>
      </c>
      <c r="C14" s="109">
        <v>27</v>
      </c>
      <c r="D14" s="51">
        <v>2052</v>
      </c>
      <c r="E14" s="109">
        <v>23</v>
      </c>
      <c r="F14" s="51">
        <v>4496.4399999999996</v>
      </c>
      <c r="G14" s="52">
        <v>668873.66</v>
      </c>
      <c r="H14" s="52">
        <v>1232735.1499999999</v>
      </c>
      <c r="I14" s="51">
        <v>53597.18</v>
      </c>
      <c r="J14" s="51">
        <v>27415.8</v>
      </c>
      <c r="K14" s="52">
        <v>668873.66</v>
      </c>
      <c r="L14" s="52">
        <v>1232735.1499999999</v>
      </c>
      <c r="M14" s="110">
        <v>26402579.454611</v>
      </c>
      <c r="N14" s="51">
        <v>17639.5</v>
      </c>
      <c r="O14" s="51">
        <v>16410.2</v>
      </c>
      <c r="P14" s="51">
        <v>17354.05</v>
      </c>
    </row>
    <row r="15" spans="1:16" s="34" customFormat="1" ht="18" customHeight="1">
      <c r="A15" s="108" t="s">
        <v>917</v>
      </c>
      <c r="B15" s="51">
        <v>2051</v>
      </c>
      <c r="C15" s="109">
        <v>27</v>
      </c>
      <c r="D15" s="51">
        <v>2058</v>
      </c>
      <c r="E15" s="109">
        <v>20</v>
      </c>
      <c r="F15" s="51">
        <v>4903.79</v>
      </c>
      <c r="G15" s="52">
        <v>711167.76</v>
      </c>
      <c r="H15" s="52">
        <v>1283550.75</v>
      </c>
      <c r="I15" s="51">
        <v>64177.54</v>
      </c>
      <c r="J15" s="51">
        <v>26174.67</v>
      </c>
      <c r="K15" s="52">
        <v>711167.76</v>
      </c>
      <c r="L15" s="52">
        <v>1283550.75</v>
      </c>
      <c r="M15" s="110">
        <v>26219158.749822602</v>
      </c>
      <c r="N15" s="51">
        <v>18350.95</v>
      </c>
      <c r="O15" s="51">
        <v>16836.8</v>
      </c>
      <c r="P15" s="51">
        <v>17339.849999999999</v>
      </c>
    </row>
    <row r="16" spans="1:16" s="34" customFormat="1" ht="18" customHeight="1">
      <c r="A16" s="108" t="s">
        <v>1149</v>
      </c>
      <c r="B16" s="51">
        <v>2060</v>
      </c>
      <c r="C16" s="109">
        <v>27</v>
      </c>
      <c r="D16" s="51">
        <v>2065</v>
      </c>
      <c r="E16" s="109">
        <v>20</v>
      </c>
      <c r="F16" s="51">
        <v>4462.8599999999997</v>
      </c>
      <c r="G16" s="52">
        <v>540330.14</v>
      </c>
      <c r="H16" s="52">
        <v>1168843.3600000001</v>
      </c>
      <c r="I16" s="51">
        <v>58442.17</v>
      </c>
      <c r="J16" s="51">
        <v>26190.46</v>
      </c>
      <c r="K16" s="52">
        <v>540330.14</v>
      </c>
      <c r="L16" s="52">
        <v>1168843.3600000001</v>
      </c>
      <c r="M16" s="110">
        <v>25053580.508570399</v>
      </c>
      <c r="N16" s="51">
        <v>17794.599999999999</v>
      </c>
      <c r="O16" s="51">
        <v>16203.25</v>
      </c>
      <c r="P16" s="51">
        <v>16793.900000000001</v>
      </c>
    </row>
    <row r="17" spans="1:13" s="34" customFormat="1" ht="15" customHeight="1">
      <c r="A17" s="1080" t="s">
        <v>168</v>
      </c>
      <c r="B17" s="1080"/>
      <c r="C17" s="1080"/>
      <c r="D17" s="1080"/>
      <c r="E17" s="1080"/>
      <c r="F17" s="1080"/>
      <c r="G17" s="1080"/>
      <c r="H17" s="1080"/>
    </row>
    <row r="18" spans="1:13" s="34" customFormat="1" ht="13.5" customHeight="1">
      <c r="A18" s="1080" t="s">
        <v>1150</v>
      </c>
      <c r="B18" s="1080"/>
      <c r="C18" s="1080"/>
      <c r="D18" s="1080"/>
      <c r="E18" s="1080"/>
      <c r="F18" s="1080"/>
      <c r="G18" s="1080"/>
      <c r="H18" s="1080"/>
    </row>
    <row r="19" spans="1:13" s="34" customFormat="1" ht="13.5" customHeight="1">
      <c r="A19" s="1080" t="s">
        <v>169</v>
      </c>
      <c r="B19" s="1080"/>
      <c r="C19" s="1080"/>
      <c r="D19" s="1080"/>
      <c r="E19" s="1080"/>
      <c r="F19" s="1080"/>
      <c r="G19" s="1080"/>
      <c r="H19" s="1080"/>
    </row>
    <row r="20" spans="1:13" s="34" customFormat="1" ht="28.35" customHeight="1"/>
    <row r="21" spans="1:13">
      <c r="F21" s="55"/>
      <c r="G21" s="55"/>
      <c r="H21" s="55"/>
      <c r="I21" s="55"/>
      <c r="J21" s="55"/>
      <c r="K21" s="55"/>
      <c r="L21" s="55"/>
      <c r="M21" s="55"/>
    </row>
    <row r="22" spans="1:13">
      <c r="B22" s="409"/>
      <c r="C22" s="55"/>
      <c r="D22" s="55"/>
      <c r="E22" s="55"/>
      <c r="F22" s="55"/>
      <c r="G22" s="55"/>
      <c r="H22" s="55"/>
      <c r="I22" s="55"/>
      <c r="J22" s="55"/>
      <c r="K22" s="55"/>
      <c r="L22" s="55"/>
      <c r="M22" s="55">
        <f t="shared" ref="M22" si="0">(M16-M15)/M15*100</f>
        <v>-4.4455211258831433</v>
      </c>
    </row>
  </sheetData>
  <mergeCells count="18">
    <mergeCell ref="A1:P1"/>
    <mergeCell ref="A2:A3"/>
    <mergeCell ref="B2:B3"/>
    <mergeCell ref="C2:C3"/>
    <mergeCell ref="D2:D3"/>
    <mergeCell ref="N2:P2"/>
    <mergeCell ref="L2:L3"/>
    <mergeCell ref="E2:E3"/>
    <mergeCell ref="F2:F3"/>
    <mergeCell ref="G2:G3"/>
    <mergeCell ref="M2:M3"/>
    <mergeCell ref="H2:H3"/>
    <mergeCell ref="I2:I3"/>
    <mergeCell ref="A17:H17"/>
    <mergeCell ref="A18:H18"/>
    <mergeCell ref="A19:H19"/>
    <mergeCell ref="J2:J3"/>
    <mergeCell ref="K2:K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0"/>
  <sheetViews>
    <sheetView zoomScaleNormal="100" workbookViewId="0">
      <selection activeCell="I23" sqref="I23"/>
    </sheetView>
  </sheetViews>
  <sheetFormatPr defaultColWidth="9.140625" defaultRowHeight="15"/>
  <cols>
    <col min="1" max="16" width="14.5703125" style="16" bestFit="1" customWidth="1"/>
    <col min="17" max="17" width="4.5703125" style="16" bestFit="1" customWidth="1"/>
    <col min="18" max="16384" width="9.140625" style="16"/>
  </cols>
  <sheetData>
    <row r="1" spans="1:16" ht="31.5" customHeight="1">
      <c r="A1" s="977" t="s">
        <v>8</v>
      </c>
      <c r="B1" s="977"/>
      <c r="C1" s="977"/>
    </row>
    <row r="2" spans="1:16" s="34" customFormat="1" ht="32.25" customHeight="1">
      <c r="A2" s="1009" t="s">
        <v>132</v>
      </c>
      <c r="B2" s="1009" t="s">
        <v>156</v>
      </c>
      <c r="C2" s="1009" t="s">
        <v>170</v>
      </c>
      <c r="D2" s="1009" t="s">
        <v>171</v>
      </c>
      <c r="E2" s="1009" t="s">
        <v>157</v>
      </c>
      <c r="F2" s="1009" t="s">
        <v>158</v>
      </c>
      <c r="G2" s="1009" t="s">
        <v>159</v>
      </c>
      <c r="H2" s="1009" t="s">
        <v>172</v>
      </c>
      <c r="I2" s="1009" t="s">
        <v>173</v>
      </c>
      <c r="J2" s="1009" t="s">
        <v>504</v>
      </c>
      <c r="K2" s="1009" t="s">
        <v>160</v>
      </c>
      <c r="L2" s="1009" t="s">
        <v>174</v>
      </c>
      <c r="M2" s="1009" t="s">
        <v>175</v>
      </c>
      <c r="N2" s="1064" t="s">
        <v>176</v>
      </c>
      <c r="O2" s="1077"/>
      <c r="P2" s="1065"/>
    </row>
    <row r="3" spans="1:16" s="34" customFormat="1" ht="21" customHeight="1">
      <c r="A3" s="1010"/>
      <c r="B3" s="1010"/>
      <c r="C3" s="1010"/>
      <c r="D3" s="1010"/>
      <c r="E3" s="1010"/>
      <c r="F3" s="1010"/>
      <c r="G3" s="1010"/>
      <c r="H3" s="1010"/>
      <c r="I3" s="1010"/>
      <c r="J3" s="1010"/>
      <c r="K3" s="1010"/>
      <c r="L3" s="1010"/>
      <c r="M3" s="1010"/>
      <c r="N3" s="18" t="s">
        <v>162</v>
      </c>
      <c r="O3" s="18" t="s">
        <v>163</v>
      </c>
      <c r="P3" s="18" t="s">
        <v>164</v>
      </c>
    </row>
    <row r="4" spans="1:16" s="41" customFormat="1" ht="18" customHeight="1">
      <c r="A4" s="23" t="s">
        <v>93</v>
      </c>
      <c r="B4" s="300">
        <v>298</v>
      </c>
      <c r="C4" s="300">
        <v>1236</v>
      </c>
      <c r="D4" s="300">
        <v>7</v>
      </c>
      <c r="E4" s="300">
        <v>249</v>
      </c>
      <c r="F4" s="300">
        <v>3.82E-3</v>
      </c>
      <c r="G4" s="300">
        <v>4.6776600000000004</v>
      </c>
      <c r="H4" s="300">
        <v>11.168901719999999</v>
      </c>
      <c r="I4" s="300">
        <v>4.4855026999999999E-2</v>
      </c>
      <c r="J4" s="301">
        <v>292379.62599999999</v>
      </c>
      <c r="K4" s="300">
        <v>0</v>
      </c>
      <c r="L4" s="300">
        <v>0</v>
      </c>
      <c r="M4" s="302">
        <v>19488804.359999999</v>
      </c>
      <c r="N4" s="300">
        <v>30325.03</v>
      </c>
      <c r="O4" s="300">
        <v>16065.53</v>
      </c>
      <c r="P4" s="300">
        <v>29011.34</v>
      </c>
    </row>
    <row r="5" spans="1:16" s="34" customFormat="1" ht="18" customHeight="1">
      <c r="A5" s="297" t="s">
        <v>94</v>
      </c>
      <c r="B5" s="50">
        <v>294</v>
      </c>
      <c r="C5" s="50">
        <v>1225</v>
      </c>
      <c r="D5" s="50">
        <v>9</v>
      </c>
      <c r="E5" s="50">
        <v>227</v>
      </c>
      <c r="F5" s="50">
        <v>2.9819999999999999E-2</v>
      </c>
      <c r="G5" s="50">
        <v>20.80781</v>
      </c>
      <c r="H5" s="50">
        <v>37.437540550000001</v>
      </c>
      <c r="I5" s="50">
        <v>0.16492308999999999</v>
      </c>
      <c r="J5" s="50">
        <v>125545.0723</v>
      </c>
      <c r="K5" s="50">
        <v>0</v>
      </c>
      <c r="L5" s="50">
        <v>0</v>
      </c>
      <c r="M5" s="50">
        <v>23155376.91</v>
      </c>
      <c r="N5" s="50">
        <v>36199.599999999999</v>
      </c>
      <c r="O5" s="50">
        <v>28124.97</v>
      </c>
      <c r="P5" s="50">
        <v>33097.29</v>
      </c>
    </row>
    <row r="6" spans="1:16" s="34" customFormat="1" ht="18" customHeight="1">
      <c r="A6" s="194" t="s">
        <v>95</v>
      </c>
      <c r="B6" s="51">
        <v>295</v>
      </c>
      <c r="C6" s="51">
        <v>1233</v>
      </c>
      <c r="D6" s="51">
        <v>3</v>
      </c>
      <c r="E6" s="51">
        <v>19</v>
      </c>
      <c r="F6" s="51">
        <v>1.2999999999999999E-4</v>
      </c>
      <c r="G6" s="51">
        <v>0.94077</v>
      </c>
      <c r="H6" s="51">
        <v>0.58973220000000004</v>
      </c>
      <c r="I6" s="51">
        <v>3.1038537000000001E-2</v>
      </c>
      <c r="J6" s="52">
        <v>453640.15384615399</v>
      </c>
      <c r="K6" s="51">
        <v>0</v>
      </c>
      <c r="L6" s="51">
        <v>0</v>
      </c>
      <c r="M6" s="110">
        <v>19699591.829999998</v>
      </c>
      <c r="N6" s="51">
        <v>29342.89</v>
      </c>
      <c r="O6" s="51">
        <v>28124.97</v>
      </c>
      <c r="P6" s="51">
        <v>28721.49</v>
      </c>
    </row>
    <row r="7" spans="1:16" s="34" customFormat="1" ht="18" customHeight="1">
      <c r="A7" s="194" t="s">
        <v>96</v>
      </c>
      <c r="B7" s="51">
        <v>295</v>
      </c>
      <c r="C7" s="51">
        <v>1233</v>
      </c>
      <c r="D7" s="51">
        <v>2</v>
      </c>
      <c r="E7" s="51">
        <v>20</v>
      </c>
      <c r="F7" s="51">
        <v>2.0000000000000001E-4</v>
      </c>
      <c r="G7" s="51">
        <v>0.57550999999999997</v>
      </c>
      <c r="H7" s="51">
        <v>1.2115416000000001</v>
      </c>
      <c r="I7" s="51">
        <v>6.0577079999999998E-2</v>
      </c>
      <c r="J7" s="52">
        <v>605770.80000000005</v>
      </c>
      <c r="K7" s="51">
        <v>0</v>
      </c>
      <c r="L7" s="51">
        <v>0</v>
      </c>
      <c r="M7" s="110">
        <v>21148233.09</v>
      </c>
      <c r="N7" s="51">
        <v>30572.21</v>
      </c>
      <c r="O7" s="51">
        <v>28453.33</v>
      </c>
      <c r="P7" s="51">
        <v>30572.21</v>
      </c>
    </row>
    <row r="8" spans="1:16" s="34" customFormat="1" ht="18" customHeight="1">
      <c r="A8" s="194" t="s">
        <v>97</v>
      </c>
      <c r="B8" s="51">
        <v>295</v>
      </c>
      <c r="C8" s="51">
        <v>1227</v>
      </c>
      <c r="D8" s="51">
        <v>3</v>
      </c>
      <c r="E8" s="51">
        <v>22</v>
      </c>
      <c r="F8" s="51">
        <v>4.2999999999999999E-4</v>
      </c>
      <c r="G8" s="51">
        <v>1.9636199999999999</v>
      </c>
      <c r="H8" s="51">
        <v>3.5608810549999999</v>
      </c>
      <c r="I8" s="51">
        <v>0.16185822999999999</v>
      </c>
      <c r="J8" s="52">
        <v>828111.87325581396</v>
      </c>
      <c r="K8" s="51">
        <v>0</v>
      </c>
      <c r="L8" s="51">
        <v>0</v>
      </c>
      <c r="M8" s="110">
        <v>21743033.949999999</v>
      </c>
      <c r="N8" s="51">
        <v>31124.6</v>
      </c>
      <c r="O8" s="51">
        <v>30539.94</v>
      </c>
      <c r="P8" s="51">
        <v>30856.69</v>
      </c>
    </row>
    <row r="9" spans="1:16" s="34" customFormat="1" ht="18" customHeight="1">
      <c r="A9" s="194" t="s">
        <v>98</v>
      </c>
      <c r="B9" s="51">
        <v>295</v>
      </c>
      <c r="C9" s="51">
        <v>1226</v>
      </c>
      <c r="D9" s="51">
        <v>4</v>
      </c>
      <c r="E9" s="51">
        <v>21</v>
      </c>
      <c r="F9" s="51">
        <v>1.2800000000000001E-3</v>
      </c>
      <c r="G9" s="51">
        <v>3.5210300000000001</v>
      </c>
      <c r="H9" s="51">
        <v>4.6536527000000003</v>
      </c>
      <c r="I9" s="51">
        <v>0.22160251</v>
      </c>
      <c r="J9" s="52">
        <v>363566.6171875</v>
      </c>
      <c r="K9" s="51">
        <v>0</v>
      </c>
      <c r="L9" s="51">
        <v>0</v>
      </c>
      <c r="M9" s="110">
        <v>22096592.27</v>
      </c>
      <c r="N9" s="51">
        <v>31210.2</v>
      </c>
      <c r="O9" s="51">
        <v>30629.02</v>
      </c>
      <c r="P9" s="51">
        <v>30825.15</v>
      </c>
    </row>
    <row r="10" spans="1:16" s="34" customFormat="1" ht="18" customHeight="1">
      <c r="A10" s="194" t="s">
        <v>99</v>
      </c>
      <c r="B10" s="51">
        <v>294</v>
      </c>
      <c r="C10" s="51">
        <v>1225</v>
      </c>
      <c r="D10" s="51">
        <v>2</v>
      </c>
      <c r="E10" s="51">
        <v>21</v>
      </c>
      <c r="F10" s="51">
        <v>1.2800000000000001E-3</v>
      </c>
      <c r="G10" s="51">
        <v>2.7706599999999999</v>
      </c>
      <c r="H10" s="51">
        <v>4.8643244000000001</v>
      </c>
      <c r="I10" s="51">
        <v>0.231634495</v>
      </c>
      <c r="J10" s="52">
        <v>380025.34379999997</v>
      </c>
      <c r="K10" s="51">
        <v>0</v>
      </c>
      <c r="L10" s="51">
        <v>0</v>
      </c>
      <c r="M10" s="110">
        <v>23379069.039999999</v>
      </c>
      <c r="N10" s="51">
        <v>33589.31</v>
      </c>
      <c r="O10" s="51">
        <v>30825.15</v>
      </c>
      <c r="P10" s="51">
        <v>33589.31</v>
      </c>
    </row>
    <row r="11" spans="1:16" s="34" customFormat="1" ht="18" customHeight="1">
      <c r="A11" s="260" t="s">
        <v>100</v>
      </c>
      <c r="B11" s="51">
        <v>294</v>
      </c>
      <c r="C11" s="51">
        <v>1224</v>
      </c>
      <c r="D11" s="51">
        <v>2</v>
      </c>
      <c r="E11" s="51">
        <v>21</v>
      </c>
      <c r="F11" s="51">
        <v>5.9000000000000003E-4</v>
      </c>
      <c r="G11" s="51">
        <v>1.63368</v>
      </c>
      <c r="H11" s="51">
        <v>3.4929280249999999</v>
      </c>
      <c r="I11" s="51">
        <v>0.166329906</v>
      </c>
      <c r="J11" s="52">
        <v>592021.69920000003</v>
      </c>
      <c r="K11" s="51">
        <v>0</v>
      </c>
      <c r="L11" s="51">
        <v>0</v>
      </c>
      <c r="M11" s="110">
        <v>24329472.420000002</v>
      </c>
      <c r="N11" s="51">
        <v>35028.480000000003</v>
      </c>
      <c r="O11" s="51">
        <v>33476.800000000003</v>
      </c>
      <c r="P11" s="51">
        <v>34527.15</v>
      </c>
    </row>
    <row r="12" spans="1:16" s="34" customFormat="1" ht="18" customHeight="1">
      <c r="A12" s="298" t="s">
        <v>766</v>
      </c>
      <c r="B12" s="51">
        <v>294</v>
      </c>
      <c r="C12" s="51">
        <v>1220</v>
      </c>
      <c r="D12" s="51">
        <v>4</v>
      </c>
      <c r="E12" s="51">
        <v>20</v>
      </c>
      <c r="F12" s="51">
        <v>4.7099999999999998E-3</v>
      </c>
      <c r="G12" s="51">
        <v>2.7969400000000002</v>
      </c>
      <c r="H12" s="51">
        <v>4.9844299650000004</v>
      </c>
      <c r="I12" s="51">
        <v>0.24922149800000001</v>
      </c>
      <c r="J12" s="52">
        <v>105826.5385</v>
      </c>
      <c r="K12" s="51">
        <v>0</v>
      </c>
      <c r="L12" s="51">
        <v>0</v>
      </c>
      <c r="M12" s="110">
        <v>24254985.59</v>
      </c>
      <c r="N12" s="51">
        <v>36199.599999999999</v>
      </c>
      <c r="O12" s="51">
        <v>34354.25</v>
      </c>
      <c r="P12" s="51">
        <v>34663.19</v>
      </c>
    </row>
    <row r="13" spans="1:16" s="34" customFormat="1" ht="18" customHeight="1">
      <c r="A13" s="298" t="s">
        <v>804</v>
      </c>
      <c r="B13" s="51">
        <v>293</v>
      </c>
      <c r="C13" s="51">
        <v>1217</v>
      </c>
      <c r="D13" s="51">
        <v>4</v>
      </c>
      <c r="E13" s="51">
        <v>20</v>
      </c>
      <c r="F13" s="51">
        <v>1.3809999999999999E-2</v>
      </c>
      <c r="G13" s="51">
        <v>1.4319299999999999</v>
      </c>
      <c r="H13" s="51">
        <v>2.09</v>
      </c>
      <c r="I13" s="51">
        <v>0.1045</v>
      </c>
      <c r="J13" s="51">
        <v>15133.9609</v>
      </c>
      <c r="K13" s="51">
        <v>0</v>
      </c>
      <c r="L13" s="51">
        <v>0</v>
      </c>
      <c r="M13" s="110">
        <v>23647819.5</v>
      </c>
      <c r="N13" s="51">
        <v>35528.47</v>
      </c>
      <c r="O13" s="51">
        <v>33369.17</v>
      </c>
      <c r="P13" s="51">
        <v>33369.17</v>
      </c>
    </row>
    <row r="14" spans="1:16" s="34" customFormat="1" ht="18" customHeight="1">
      <c r="A14" s="108" t="s">
        <v>904</v>
      </c>
      <c r="B14" s="51">
        <v>293</v>
      </c>
      <c r="C14" s="51">
        <v>1217</v>
      </c>
      <c r="D14" s="51">
        <v>5</v>
      </c>
      <c r="E14" s="51">
        <v>23</v>
      </c>
      <c r="F14" s="51">
        <v>2.0500000000000002E-3</v>
      </c>
      <c r="G14" s="51">
        <v>1.79901</v>
      </c>
      <c r="H14" s="51">
        <v>3.569792425000001</v>
      </c>
      <c r="I14" s="51">
        <v>0.15520836630434787</v>
      </c>
      <c r="J14" s="51">
        <v>174136.21585365859</v>
      </c>
      <c r="K14" s="51" t="s">
        <v>725</v>
      </c>
      <c r="L14" s="51" t="s">
        <v>725</v>
      </c>
      <c r="M14" s="51">
        <v>24399681.399999999</v>
      </c>
      <c r="N14" s="51">
        <v>34432.870000000003</v>
      </c>
      <c r="O14" s="51">
        <v>32705.56</v>
      </c>
      <c r="P14" s="51">
        <v>34165.050000000003</v>
      </c>
    </row>
    <row r="15" spans="1:16" s="34" customFormat="1" ht="18" customHeight="1">
      <c r="A15" s="108" t="s">
        <v>917</v>
      </c>
      <c r="B15" s="51">
        <v>293</v>
      </c>
      <c r="C15" s="51">
        <v>1217</v>
      </c>
      <c r="D15" s="51">
        <v>4</v>
      </c>
      <c r="E15" s="51">
        <v>20</v>
      </c>
      <c r="F15" s="51">
        <v>2.0400000000000001E-3</v>
      </c>
      <c r="G15" s="51">
        <v>1.5811500000000001</v>
      </c>
      <c r="H15" s="51">
        <v>3.7509015250000002</v>
      </c>
      <c r="I15" s="51">
        <v>0.18754507625</v>
      </c>
      <c r="J15" s="51">
        <v>183867.72181372548</v>
      </c>
      <c r="K15" s="51" t="s">
        <v>725</v>
      </c>
      <c r="L15" s="51" t="s">
        <v>725</v>
      </c>
      <c r="M15" s="51">
        <v>24223566.66</v>
      </c>
      <c r="N15" s="51">
        <v>36020.11</v>
      </c>
      <c r="O15" s="51">
        <v>33641.58</v>
      </c>
      <c r="P15" s="51">
        <v>34115.19</v>
      </c>
    </row>
    <row r="16" spans="1:16" s="34" customFormat="1" ht="18" customHeight="1">
      <c r="A16" s="108" t="s">
        <v>1149</v>
      </c>
      <c r="B16" s="51">
        <v>292</v>
      </c>
      <c r="C16" s="51">
        <v>1218</v>
      </c>
      <c r="D16" s="51">
        <v>4</v>
      </c>
      <c r="E16" s="51">
        <v>20</v>
      </c>
      <c r="F16" s="51">
        <v>3.3E-3</v>
      </c>
      <c r="G16" s="51">
        <v>1.7935099999999999</v>
      </c>
      <c r="H16" s="51">
        <v>4.6693566500000001</v>
      </c>
      <c r="I16" s="51">
        <v>0.23346784000000001</v>
      </c>
      <c r="J16" s="51">
        <v>141495.65609999999</v>
      </c>
      <c r="K16" s="51">
        <v>0</v>
      </c>
      <c r="L16" s="51">
        <v>0</v>
      </c>
      <c r="M16" s="51">
        <v>23155376.91</v>
      </c>
      <c r="N16" s="51">
        <v>35003.46</v>
      </c>
      <c r="O16" s="51">
        <v>32046.33</v>
      </c>
      <c r="P16" s="51">
        <v>33097.29</v>
      </c>
    </row>
    <row r="17" spans="1:16" s="34" customFormat="1" ht="18" customHeight="1">
      <c r="A17" s="59" t="s">
        <v>971</v>
      </c>
      <c r="B17" s="60"/>
      <c r="C17" s="60"/>
      <c r="D17" s="60"/>
      <c r="E17" s="60"/>
      <c r="F17" s="60"/>
      <c r="G17" s="60"/>
      <c r="H17" s="60"/>
      <c r="I17" s="60"/>
      <c r="J17" s="60"/>
      <c r="K17" s="60"/>
      <c r="L17" s="60"/>
      <c r="M17" s="60"/>
      <c r="N17" s="60"/>
      <c r="O17" s="60"/>
      <c r="P17" s="60"/>
    </row>
    <row r="18" spans="1:16" s="34" customFormat="1" ht="18.75" customHeight="1">
      <c r="A18" s="977" t="s">
        <v>1150</v>
      </c>
      <c r="B18" s="977"/>
      <c r="C18" s="977"/>
      <c r="D18" s="977"/>
      <c r="E18" s="977"/>
      <c r="F18" s="977"/>
      <c r="G18" s="977"/>
      <c r="H18" s="977"/>
      <c r="I18" s="977"/>
      <c r="J18" s="977"/>
      <c r="K18" s="977"/>
      <c r="L18" s="977"/>
      <c r="M18" s="977"/>
      <c r="N18" s="977"/>
      <c r="O18" s="977"/>
      <c r="P18" s="977"/>
    </row>
    <row r="19" spans="1:16" s="34" customFormat="1" ht="18.75" customHeight="1">
      <c r="A19" s="977" t="s">
        <v>177</v>
      </c>
      <c r="B19" s="977"/>
      <c r="C19" s="977"/>
      <c r="D19" s="977"/>
      <c r="E19" s="977"/>
      <c r="F19" s="977"/>
      <c r="G19" s="977"/>
      <c r="H19" s="977"/>
      <c r="I19" s="977"/>
      <c r="J19" s="977"/>
      <c r="K19" s="977"/>
      <c r="L19" s="977"/>
      <c r="M19" s="977"/>
      <c r="N19" s="977"/>
      <c r="O19" s="977"/>
      <c r="P19" s="977"/>
    </row>
    <row r="20" spans="1:16" s="34" customFormat="1" ht="28.35" customHeight="1"/>
  </sheetData>
  <mergeCells count="17">
    <mergeCell ref="A1:C1"/>
    <mergeCell ref="A2:A3"/>
    <mergeCell ref="B2:B3"/>
    <mergeCell ref="C2:C3"/>
    <mergeCell ref="D2:D3"/>
    <mergeCell ref="L2:L3"/>
    <mergeCell ref="M2:M3"/>
    <mergeCell ref="N2:P2"/>
    <mergeCell ref="A18:P18"/>
    <mergeCell ref="A19:P19"/>
    <mergeCell ref="F2:F3"/>
    <mergeCell ref="G2:G3"/>
    <mergeCell ref="H2:H3"/>
    <mergeCell ref="I2:I3"/>
    <mergeCell ref="J2:J3"/>
    <mergeCell ref="K2:K3"/>
    <mergeCell ref="E2:E3"/>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1"/>
  <sheetViews>
    <sheetView zoomScaleNormal="100" workbookViewId="0">
      <selection activeCell="A29" sqref="A29:H29"/>
    </sheetView>
  </sheetViews>
  <sheetFormatPr defaultColWidth="9.140625" defaultRowHeight="15"/>
  <cols>
    <col min="1" max="1" width="6.42578125" style="16" bestFit="1" customWidth="1"/>
    <col min="2" max="2" width="36.42578125" style="16" bestFit="1" customWidth="1"/>
    <col min="3" max="8" width="13.5703125" style="16" bestFit="1" customWidth="1"/>
    <col min="9" max="9" width="4.85546875" style="16" bestFit="1" customWidth="1"/>
    <col min="10" max="16384" width="9.140625" style="16"/>
  </cols>
  <sheetData>
    <row r="1" spans="1:8" ht="13.5" customHeight="1">
      <c r="A1" s="1081" t="s">
        <v>178</v>
      </c>
      <c r="B1" s="1081"/>
      <c r="C1" s="1081"/>
      <c r="D1" s="1081"/>
      <c r="E1" s="1082"/>
      <c r="F1" s="1082"/>
      <c r="G1" s="1082"/>
      <c r="H1" s="1082"/>
    </row>
    <row r="2" spans="1:8" s="34" customFormat="1" ht="19.5" customHeight="1">
      <c r="A2" s="1054" t="s">
        <v>179</v>
      </c>
      <c r="B2" s="1061"/>
      <c r="C2" s="1061"/>
      <c r="D2" s="1061"/>
      <c r="E2" s="1061"/>
      <c r="F2" s="1061"/>
      <c r="G2" s="1061"/>
      <c r="H2" s="1055"/>
    </row>
    <row r="3" spans="1:8" s="34" customFormat="1" ht="15" customHeight="1">
      <c r="A3" s="999" t="s">
        <v>180</v>
      </c>
      <c r="B3" s="999" t="s">
        <v>181</v>
      </c>
      <c r="C3" s="1005" t="s">
        <v>134</v>
      </c>
      <c r="D3" s="1006"/>
      <c r="E3" s="1005" t="s">
        <v>135</v>
      </c>
      <c r="F3" s="1006"/>
      <c r="G3" s="1054" t="s">
        <v>136</v>
      </c>
      <c r="H3" s="1055"/>
    </row>
    <row r="4" spans="1:8" s="34" customFormat="1" ht="15" customHeight="1">
      <c r="A4" s="1001"/>
      <c r="B4" s="1001"/>
      <c r="C4" s="513" t="s">
        <v>94</v>
      </c>
      <c r="D4" s="53" t="s">
        <v>1149</v>
      </c>
      <c r="E4" s="53" t="s">
        <v>94</v>
      </c>
      <c r="F4" s="53" t="s">
        <v>1149</v>
      </c>
      <c r="G4" s="53" t="s">
        <v>94</v>
      </c>
      <c r="H4" s="53" t="s">
        <v>1149</v>
      </c>
    </row>
    <row r="5" spans="1:8" s="34" customFormat="1" ht="15" customHeight="1">
      <c r="A5" s="22">
        <v>1</v>
      </c>
      <c r="B5" s="19" t="s">
        <v>182</v>
      </c>
      <c r="C5" s="514">
        <v>20.306274386477988</v>
      </c>
      <c r="D5" s="63">
        <v>25.780985501873193</v>
      </c>
      <c r="E5" s="62">
        <v>8.94</v>
      </c>
      <c r="F5" s="62">
        <v>11.45</v>
      </c>
      <c r="G5" s="64">
        <v>3</v>
      </c>
      <c r="H5" s="64">
        <v>0</v>
      </c>
    </row>
    <row r="6" spans="1:8" s="34" customFormat="1" ht="15" customHeight="1">
      <c r="A6" s="22">
        <v>2</v>
      </c>
      <c r="B6" s="19" t="s">
        <v>183</v>
      </c>
      <c r="C6" s="514">
        <v>0.30445353179820306</v>
      </c>
      <c r="D6" s="63">
        <v>0.1877122904780483</v>
      </c>
      <c r="E6" s="62">
        <v>1.25</v>
      </c>
      <c r="F6" s="62">
        <v>0.76</v>
      </c>
      <c r="G6" s="64">
        <v>0</v>
      </c>
      <c r="H6" s="64">
        <v>0</v>
      </c>
    </row>
    <row r="7" spans="1:8" s="34" customFormat="1" ht="15" customHeight="1">
      <c r="A7" s="22">
        <v>3</v>
      </c>
      <c r="B7" s="19" t="s">
        <v>184</v>
      </c>
      <c r="C7" s="514">
        <v>0.40234977586015619</v>
      </c>
      <c r="D7" s="63">
        <v>0.41304323109151686</v>
      </c>
      <c r="E7" s="62">
        <v>0.19</v>
      </c>
      <c r="F7" s="62">
        <v>0.18</v>
      </c>
      <c r="G7" s="64">
        <v>0</v>
      </c>
      <c r="H7" s="64">
        <v>0</v>
      </c>
    </row>
    <row r="8" spans="1:8" s="34" customFormat="1" ht="15" customHeight="1">
      <c r="A8" s="22">
        <v>4</v>
      </c>
      <c r="B8" s="19" t="s">
        <v>1220</v>
      </c>
      <c r="C8" s="514">
        <v>9.6057811255291607E-3</v>
      </c>
      <c r="D8" s="63">
        <v>8.1068756762090865E-3</v>
      </c>
      <c r="E8" s="62">
        <v>0</v>
      </c>
      <c r="F8" s="62">
        <v>0</v>
      </c>
      <c r="G8" s="64">
        <v>0</v>
      </c>
      <c r="H8" s="64">
        <v>0</v>
      </c>
    </row>
    <row r="9" spans="1:8" s="34" customFormat="1" ht="15" customHeight="1">
      <c r="A9" s="22">
        <v>5</v>
      </c>
      <c r="B9" s="19" t="s">
        <v>185</v>
      </c>
      <c r="C9" s="514">
        <v>0.20659367387842034</v>
      </c>
      <c r="D9" s="63">
        <v>0.25767503025517202</v>
      </c>
      <c r="E9" s="62">
        <v>4.9400000000000004</v>
      </c>
      <c r="F9" s="62">
        <v>5.48</v>
      </c>
      <c r="G9" s="64">
        <v>0</v>
      </c>
      <c r="H9" s="64">
        <v>0</v>
      </c>
    </row>
    <row r="10" spans="1:8" s="34" customFormat="1" ht="15" customHeight="1">
      <c r="A10" s="22">
        <v>6</v>
      </c>
      <c r="B10" s="19" t="s">
        <v>186</v>
      </c>
      <c r="C10" s="514">
        <v>3.1160898151534812E-2</v>
      </c>
      <c r="D10" s="63">
        <v>2.8332463812254731E-2</v>
      </c>
      <c r="E10" s="62">
        <v>0.69</v>
      </c>
      <c r="F10" s="62">
        <v>0.8</v>
      </c>
      <c r="G10" s="64">
        <v>0</v>
      </c>
      <c r="H10" s="64">
        <v>0</v>
      </c>
    </row>
    <row r="11" spans="1:8" s="34" customFormat="1" ht="15" customHeight="1">
      <c r="A11" s="22">
        <v>7</v>
      </c>
      <c r="B11" s="19" t="s">
        <v>187</v>
      </c>
      <c r="C11" s="514">
        <v>1.4064942024148921E-2</v>
      </c>
      <c r="D11" s="63">
        <v>1.6483386061170065E-2</v>
      </c>
      <c r="E11" s="62">
        <v>0.47</v>
      </c>
      <c r="F11" s="62">
        <v>0.4</v>
      </c>
      <c r="G11" s="64">
        <v>0</v>
      </c>
      <c r="H11" s="64">
        <v>0</v>
      </c>
    </row>
    <row r="12" spans="1:8" s="34" customFormat="1" ht="15" customHeight="1">
      <c r="A12" s="22">
        <v>8</v>
      </c>
      <c r="B12" s="19" t="s">
        <v>188</v>
      </c>
      <c r="C12" s="514">
        <v>2.1280446234244752</v>
      </c>
      <c r="D12" s="63">
        <v>2.159835090116661</v>
      </c>
      <c r="E12" s="62">
        <v>0.06</v>
      </c>
      <c r="F12" s="62">
        <v>0.06</v>
      </c>
      <c r="G12" s="64">
        <v>50</v>
      </c>
      <c r="H12" s="64">
        <v>42.834189479999999</v>
      </c>
    </row>
    <row r="13" spans="1:8" s="34" customFormat="1" ht="15" customHeight="1">
      <c r="A13" s="22">
        <v>9</v>
      </c>
      <c r="B13" s="19" t="s">
        <v>189</v>
      </c>
      <c r="C13" s="514">
        <v>1.8139497726924154E-2</v>
      </c>
      <c r="D13" s="63">
        <v>2.8095174468197006E-2</v>
      </c>
      <c r="E13" s="62">
        <v>5.42</v>
      </c>
      <c r="F13" s="62">
        <v>5.57</v>
      </c>
      <c r="G13" s="64">
        <v>0</v>
      </c>
      <c r="H13" s="64">
        <v>0</v>
      </c>
    </row>
    <row r="14" spans="1:8" s="34" customFormat="1" ht="15" customHeight="1">
      <c r="A14" s="22">
        <v>10</v>
      </c>
      <c r="B14" s="19" t="s">
        <v>190</v>
      </c>
      <c r="C14" s="514">
        <v>0.1107313115920637</v>
      </c>
      <c r="D14" s="63">
        <v>0.12434853844249108</v>
      </c>
      <c r="E14" s="62">
        <v>0</v>
      </c>
      <c r="F14" s="62">
        <v>0</v>
      </c>
      <c r="G14" s="64">
        <v>0</v>
      </c>
      <c r="H14" s="64">
        <v>0</v>
      </c>
    </row>
    <row r="15" spans="1:8" s="34" customFormat="1" ht="15" customHeight="1">
      <c r="A15" s="22">
        <v>11</v>
      </c>
      <c r="B15" s="19" t="s">
        <v>191</v>
      </c>
      <c r="C15" s="514">
        <v>0.36891012641675347</v>
      </c>
      <c r="D15" s="63">
        <v>0.2749259129813153</v>
      </c>
      <c r="E15" s="62">
        <v>2.74</v>
      </c>
      <c r="F15" s="62">
        <v>2.6</v>
      </c>
      <c r="G15" s="64">
        <v>0.1</v>
      </c>
      <c r="H15" s="64">
        <v>0</v>
      </c>
    </row>
    <row r="16" spans="1:8" s="34" customFormat="1" ht="15" customHeight="1">
      <c r="A16" s="22">
        <v>12</v>
      </c>
      <c r="B16" s="19" t="s">
        <v>192</v>
      </c>
      <c r="C16" s="514">
        <v>0.28169940653336295</v>
      </c>
      <c r="D16" s="63">
        <v>0.32122258420025118</v>
      </c>
      <c r="E16" s="62">
        <v>0.37</v>
      </c>
      <c r="F16" s="62">
        <v>0.26</v>
      </c>
      <c r="G16" s="64">
        <v>3.6</v>
      </c>
      <c r="H16" s="64">
        <v>0</v>
      </c>
    </row>
    <row r="17" spans="1:8" s="34" customFormat="1" ht="15" customHeight="1">
      <c r="A17" s="22">
        <v>13</v>
      </c>
      <c r="B17" s="19" t="s">
        <v>193</v>
      </c>
      <c r="C17" s="514">
        <v>0.19786495420699982</v>
      </c>
      <c r="D17" s="63">
        <v>0.18740856748116977</v>
      </c>
      <c r="E17" s="62">
        <v>0.25</v>
      </c>
      <c r="F17" s="62">
        <v>0.2</v>
      </c>
      <c r="G17" s="64">
        <v>0.4</v>
      </c>
      <c r="H17" s="64">
        <v>0</v>
      </c>
    </row>
    <row r="18" spans="1:8" s="34" customFormat="1" ht="15" customHeight="1">
      <c r="A18" s="22">
        <v>14</v>
      </c>
      <c r="B18" s="19" t="s">
        <v>194</v>
      </c>
      <c r="C18" s="514">
        <v>2.3784345270449254</v>
      </c>
      <c r="D18" s="63">
        <v>1.7598839116573384</v>
      </c>
      <c r="E18" s="62">
        <v>0.15</v>
      </c>
      <c r="F18" s="62">
        <v>0.13</v>
      </c>
      <c r="G18" s="64">
        <v>0</v>
      </c>
      <c r="H18" s="64">
        <v>0</v>
      </c>
    </row>
    <row r="19" spans="1:8" s="34" customFormat="1" ht="15" customHeight="1">
      <c r="A19" s="22">
        <v>15</v>
      </c>
      <c r="B19" s="19" t="s">
        <v>195</v>
      </c>
      <c r="C19" s="514">
        <v>0.14320121598822261</v>
      </c>
      <c r="D19" s="63">
        <v>0.17621848803942924</v>
      </c>
      <c r="E19" s="62">
        <v>0.08</v>
      </c>
      <c r="F19" s="62">
        <v>0.1</v>
      </c>
      <c r="G19" s="64">
        <v>0</v>
      </c>
      <c r="H19" s="64">
        <v>0</v>
      </c>
    </row>
    <row r="20" spans="1:8" s="34" customFormat="1" ht="15" customHeight="1">
      <c r="A20" s="22">
        <v>16</v>
      </c>
      <c r="B20" s="19" t="s">
        <v>196</v>
      </c>
      <c r="C20" s="514">
        <v>8.617067965010097E-3</v>
      </c>
      <c r="D20" s="63">
        <v>5.0591608854698494E-3</v>
      </c>
      <c r="E20" s="62">
        <v>0</v>
      </c>
      <c r="F20" s="62">
        <v>0</v>
      </c>
      <c r="G20" s="64">
        <v>0</v>
      </c>
      <c r="H20" s="64">
        <v>0</v>
      </c>
    </row>
    <row r="21" spans="1:8" s="34" customFormat="1" ht="15" customHeight="1">
      <c r="A21" s="22">
        <v>17</v>
      </c>
      <c r="B21" s="19" t="s">
        <v>197</v>
      </c>
      <c r="C21" s="514">
        <v>36.445857030146058</v>
      </c>
      <c r="D21" s="63">
        <v>36.702470213041387</v>
      </c>
      <c r="E21" s="62">
        <v>67.52</v>
      </c>
      <c r="F21" s="62">
        <v>66.67</v>
      </c>
      <c r="G21" s="64">
        <v>21.8</v>
      </c>
      <c r="H21" s="64">
        <v>10.71518064</v>
      </c>
    </row>
    <row r="22" spans="1:8" s="34" customFormat="1" ht="15" customHeight="1">
      <c r="A22" s="22">
        <v>18</v>
      </c>
      <c r="B22" s="19" t="s">
        <v>198</v>
      </c>
      <c r="C22" s="514">
        <v>1.6478358254496572E-2</v>
      </c>
      <c r="D22" s="63">
        <v>1.5374611111303071E-2</v>
      </c>
      <c r="E22" s="62">
        <v>0</v>
      </c>
      <c r="F22" s="62">
        <v>0</v>
      </c>
      <c r="G22" s="64">
        <v>0</v>
      </c>
      <c r="H22" s="64">
        <v>0</v>
      </c>
    </row>
    <row r="23" spans="1:8" s="34" customFormat="1" ht="15" customHeight="1">
      <c r="A23" s="22">
        <v>19</v>
      </c>
      <c r="B23" s="19" t="s">
        <v>199</v>
      </c>
      <c r="C23" s="514">
        <v>0.17997375104502958</v>
      </c>
      <c r="D23" s="63">
        <v>0.15388018517473598</v>
      </c>
      <c r="E23" s="62">
        <v>0.28000000000000003</v>
      </c>
      <c r="F23" s="62">
        <v>0.33</v>
      </c>
      <c r="G23" s="64">
        <v>0</v>
      </c>
      <c r="H23" s="64">
        <v>0</v>
      </c>
    </row>
    <row r="24" spans="1:8" s="34" customFormat="1" ht="15" customHeight="1">
      <c r="A24" s="22">
        <v>20</v>
      </c>
      <c r="B24" s="19" t="s">
        <v>200</v>
      </c>
      <c r="C24" s="514">
        <v>0.79886777012478272</v>
      </c>
      <c r="D24" s="63">
        <v>0.92960688181348805</v>
      </c>
      <c r="E24" s="62">
        <v>0.84</v>
      </c>
      <c r="F24" s="62">
        <v>0.8</v>
      </c>
      <c r="G24" s="64">
        <v>0</v>
      </c>
      <c r="H24" s="64">
        <v>0</v>
      </c>
    </row>
    <row r="25" spans="1:8" s="34" customFormat="1" ht="15" customHeight="1">
      <c r="A25" s="22">
        <v>21</v>
      </c>
      <c r="B25" s="19" t="s">
        <v>201</v>
      </c>
      <c r="C25" s="514">
        <v>35.648677370214912</v>
      </c>
      <c r="D25" s="63">
        <v>30.469331901339203</v>
      </c>
      <c r="E25" s="62">
        <v>5.81</v>
      </c>
      <c r="F25" s="62">
        <v>4.21</v>
      </c>
      <c r="G25" s="64">
        <v>21.1</v>
      </c>
      <c r="H25" s="64">
        <v>46.45062987</v>
      </c>
    </row>
    <row r="26" spans="1:8" s="34" customFormat="1" ht="13.5" customHeight="1">
      <c r="A26" s="19"/>
      <c r="B26" s="19" t="s">
        <v>88</v>
      </c>
      <c r="C26" s="515">
        <v>100</v>
      </c>
      <c r="D26" s="26">
        <v>100</v>
      </c>
      <c r="E26" s="39">
        <v>100</v>
      </c>
      <c r="F26" s="65">
        <v>100</v>
      </c>
      <c r="G26" s="39">
        <v>99.999999999999986</v>
      </c>
      <c r="H26" s="73">
        <v>99.999999989999992</v>
      </c>
    </row>
    <row r="27" spans="1:8" s="34" customFormat="1" ht="14.25" customHeight="1">
      <c r="A27" s="1083" t="s">
        <v>68</v>
      </c>
      <c r="B27" s="1084"/>
      <c r="C27" s="1084"/>
      <c r="D27" s="1084"/>
      <c r="E27" s="1084"/>
      <c r="F27" s="1084"/>
      <c r="G27" s="1084"/>
      <c r="H27" s="1085"/>
    </row>
    <row r="28" spans="1:8" s="34" customFormat="1" ht="37.5" customHeight="1">
      <c r="A28" s="1086" t="s">
        <v>756</v>
      </c>
      <c r="B28" s="1087"/>
      <c r="C28" s="1087"/>
      <c r="D28" s="1087"/>
      <c r="E28" s="1087"/>
      <c r="F28" s="1087"/>
      <c r="G28" s="1087"/>
      <c r="H28" s="1088"/>
    </row>
    <row r="29" spans="1:8" s="34" customFormat="1" ht="18" customHeight="1">
      <c r="A29" s="1089" t="s">
        <v>1150</v>
      </c>
      <c r="B29" s="1090"/>
      <c r="C29" s="1090"/>
      <c r="D29" s="1090"/>
      <c r="E29" s="1090"/>
      <c r="F29" s="1090"/>
      <c r="G29" s="1090"/>
      <c r="H29" s="1091"/>
    </row>
    <row r="30" spans="1:8" s="34" customFormat="1" ht="13.5" customHeight="1">
      <c r="A30" s="1083" t="s">
        <v>131</v>
      </c>
      <c r="B30" s="1084"/>
      <c r="C30" s="1084"/>
      <c r="D30" s="1084"/>
      <c r="E30" s="1084"/>
      <c r="F30" s="1084"/>
      <c r="G30" s="1084"/>
      <c r="H30" s="1085"/>
    </row>
    <row r="31" spans="1:8" s="34" customFormat="1" ht="28.35" customHeight="1">
      <c r="C31" s="137"/>
    </row>
  </sheetData>
  <mergeCells count="11">
    <mergeCell ref="A1:H1"/>
    <mergeCell ref="A27:H27"/>
    <mergeCell ref="A28:H28"/>
    <mergeCell ref="A30:H30"/>
    <mergeCell ref="A2:H2"/>
    <mergeCell ref="A3:A4"/>
    <mergeCell ref="B3:B4"/>
    <mergeCell ref="C3:D3"/>
    <mergeCell ref="E3:F3"/>
    <mergeCell ref="G3:H3"/>
    <mergeCell ref="A29:H29"/>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9"/>
  <sheetViews>
    <sheetView zoomScaleNormal="100" workbookViewId="0">
      <selection activeCell="I23" sqref="I23"/>
    </sheetView>
  </sheetViews>
  <sheetFormatPr defaultColWidth="9.140625" defaultRowHeight="15"/>
  <cols>
    <col min="1" max="6" width="14.5703125" style="16" bestFit="1" customWidth="1"/>
    <col min="7" max="7" width="4.5703125" style="16" bestFit="1" customWidth="1"/>
    <col min="8" max="16384" width="9.140625" style="16"/>
  </cols>
  <sheetData>
    <row r="1" spans="1:6" ht="15" customHeight="1">
      <c r="A1" s="1056" t="s">
        <v>10</v>
      </c>
      <c r="B1" s="1056"/>
      <c r="C1" s="1056"/>
      <c r="D1" s="1056"/>
      <c r="E1" s="1056"/>
      <c r="F1" s="1056"/>
    </row>
    <row r="2" spans="1:6" s="34" customFormat="1" ht="18" customHeight="1">
      <c r="A2" s="999" t="s">
        <v>85</v>
      </c>
      <c r="B2" s="1005" t="s">
        <v>202</v>
      </c>
      <c r="C2" s="1072"/>
      <c r="D2" s="1072"/>
      <c r="E2" s="1072"/>
      <c r="F2" s="1006"/>
    </row>
    <row r="3" spans="1:6" s="34" customFormat="1" ht="18" customHeight="1">
      <c r="A3" s="1001"/>
      <c r="B3" s="53" t="s">
        <v>203</v>
      </c>
      <c r="C3" s="53" t="s">
        <v>204</v>
      </c>
      <c r="D3" s="53" t="s">
        <v>60</v>
      </c>
      <c r="E3" s="53" t="s">
        <v>205</v>
      </c>
      <c r="F3" s="53" t="s">
        <v>201</v>
      </c>
    </row>
    <row r="4" spans="1:6" s="41" customFormat="1" ht="18" customHeight="1">
      <c r="A4" s="23" t="s">
        <v>93</v>
      </c>
      <c r="B4" s="66">
        <v>32.385412500999998</v>
      </c>
      <c r="C4" s="66">
        <v>12.172552466000001</v>
      </c>
      <c r="D4" s="66">
        <v>2.9133824640000001</v>
      </c>
      <c r="E4" s="66">
        <v>5.9446905000000001E-2</v>
      </c>
      <c r="F4" s="66">
        <v>52.469205664</v>
      </c>
    </row>
    <row r="5" spans="1:6" s="41" customFormat="1" ht="18" customHeight="1">
      <c r="A5" s="303" t="s">
        <v>94</v>
      </c>
      <c r="B5" s="304">
        <v>33.717509707481668</v>
      </c>
      <c r="C5" s="304">
        <v>11.011574336562031</v>
      </c>
      <c r="D5" s="304">
        <v>2.2253861101689902</v>
      </c>
      <c r="E5" s="304">
        <v>7.8433189693926542E-2</v>
      </c>
      <c r="F5" s="304">
        <v>52.967096656093368</v>
      </c>
    </row>
    <row r="6" spans="1:6" s="34" customFormat="1" ht="18" customHeight="1">
      <c r="A6" s="108" t="s">
        <v>95</v>
      </c>
      <c r="B6" s="208">
        <v>36.667332748</v>
      </c>
      <c r="C6" s="208">
        <v>7.6826232279999997</v>
      </c>
      <c r="D6" s="208">
        <v>1.168702232</v>
      </c>
      <c r="E6" s="208">
        <v>1.8225653000000001E-2</v>
      </c>
      <c r="F6" s="208">
        <v>54.463116139</v>
      </c>
    </row>
    <row r="7" spans="1:6" s="34" customFormat="1" ht="18" customHeight="1">
      <c r="A7" s="108" t="s">
        <v>96</v>
      </c>
      <c r="B7" s="208">
        <v>35.080858491999997</v>
      </c>
      <c r="C7" s="208">
        <v>6.1808664999999996</v>
      </c>
      <c r="D7" s="208">
        <v>2.2894423860000002</v>
      </c>
      <c r="E7" s="208">
        <v>2.5045161999999999E-2</v>
      </c>
      <c r="F7" s="208">
        <v>56.42378746</v>
      </c>
    </row>
    <row r="8" spans="1:6" s="34" customFormat="1" ht="18" customHeight="1">
      <c r="A8" s="108" t="s">
        <v>97</v>
      </c>
      <c r="B8" s="208">
        <v>31.361168538000001</v>
      </c>
      <c r="C8" s="208">
        <v>13.03292691</v>
      </c>
      <c r="D8" s="208">
        <v>1.7356493850000001</v>
      </c>
      <c r="E8" s="208">
        <v>4.2905776999999999E-2</v>
      </c>
      <c r="F8" s="208">
        <v>53.827349388999998</v>
      </c>
    </row>
    <row r="9" spans="1:6" s="34" customFormat="1" ht="18" customHeight="1">
      <c r="A9" s="108" t="s">
        <v>98</v>
      </c>
      <c r="B9" s="208">
        <v>32.926864737000002</v>
      </c>
      <c r="C9" s="208">
        <v>9.5316411629999998</v>
      </c>
      <c r="D9" s="208">
        <v>1.8162733470000001</v>
      </c>
      <c r="E9" s="208">
        <v>3.6230927000000003E-2</v>
      </c>
      <c r="F9" s="208">
        <v>55.688989825</v>
      </c>
    </row>
    <row r="10" spans="1:6" s="34" customFormat="1" ht="18" customHeight="1">
      <c r="A10" s="108" t="s">
        <v>99</v>
      </c>
      <c r="B10" s="208">
        <v>31.432983781000001</v>
      </c>
      <c r="C10" s="208">
        <v>14.337509868</v>
      </c>
      <c r="D10" s="208">
        <v>2.6236218519999999</v>
      </c>
      <c r="E10" s="208">
        <v>2.5353220999999999E-2</v>
      </c>
      <c r="F10" s="208">
        <v>51.580531278000002</v>
      </c>
    </row>
    <row r="11" spans="1:6" s="34" customFormat="1" ht="18" customHeight="1">
      <c r="A11" s="108" t="s">
        <v>100</v>
      </c>
      <c r="B11" s="208">
        <v>29.404740044</v>
      </c>
      <c r="C11" s="208">
        <v>21.801628671</v>
      </c>
      <c r="D11" s="208">
        <v>1.984602953</v>
      </c>
      <c r="E11" s="208">
        <v>2.2463294000000002E-2</v>
      </c>
      <c r="F11" s="208">
        <v>46.786565037999999</v>
      </c>
    </row>
    <row r="12" spans="1:6" s="34" customFormat="1" ht="18" customHeight="1">
      <c r="A12" s="108" t="s">
        <v>766</v>
      </c>
      <c r="B12" s="208">
        <v>34.014494560000003</v>
      </c>
      <c r="C12" s="208">
        <v>15.501154872000001</v>
      </c>
      <c r="D12" s="208">
        <v>2.734153021</v>
      </c>
      <c r="E12" s="208">
        <v>1.8086093000000001E-2</v>
      </c>
      <c r="F12" s="208">
        <v>47.732111453999998</v>
      </c>
    </row>
    <row r="13" spans="1:6" s="34" customFormat="1" ht="18" customHeight="1">
      <c r="A13" s="108" t="s">
        <v>804</v>
      </c>
      <c r="B13" s="208">
        <v>37.666914036999998</v>
      </c>
      <c r="C13" s="208">
        <v>6.7180577530000001</v>
      </c>
      <c r="D13" s="208">
        <v>1.6239172070000001</v>
      </c>
      <c r="E13" s="208">
        <v>3.8967812999999997E-2</v>
      </c>
      <c r="F13" s="208">
        <v>53.952143190000001</v>
      </c>
    </row>
    <row r="14" spans="1:6" s="34" customFormat="1" ht="18" customHeight="1">
      <c r="A14" s="108" t="s">
        <v>904</v>
      </c>
      <c r="B14" s="208">
        <v>35.051106862872459</v>
      </c>
      <c r="C14" s="208">
        <v>6.2398936765289852</v>
      </c>
      <c r="D14" s="208">
        <v>3.2581268059956452</v>
      </c>
      <c r="E14" s="208">
        <v>6.3769075291461697E-2</v>
      </c>
      <c r="F14" s="208">
        <v>55.38710357931145</v>
      </c>
    </row>
    <row r="15" spans="1:6" s="34" customFormat="1" ht="18" customHeight="1">
      <c r="A15" s="108" t="s">
        <v>917</v>
      </c>
      <c r="B15" s="208">
        <v>34.367111808029094</v>
      </c>
      <c r="C15" s="208">
        <v>5.8324466989579955</v>
      </c>
      <c r="D15" s="208">
        <v>2.0320259291068643</v>
      </c>
      <c r="E15" s="208">
        <v>0.58199411486398422</v>
      </c>
      <c r="F15" s="208">
        <v>57.186421449042044</v>
      </c>
    </row>
    <row r="16" spans="1:6" s="34" customFormat="1" ht="18" customHeight="1">
      <c r="A16" s="108" t="s">
        <v>1149</v>
      </c>
      <c r="B16" s="208">
        <v>36.102514343320649</v>
      </c>
      <c r="C16" s="208">
        <v>8.6469051743116303</v>
      </c>
      <c r="D16" s="208">
        <v>3.252317436646373</v>
      </c>
      <c r="E16" s="208">
        <v>1.1334412423512701E-2</v>
      </c>
      <c r="F16" s="208">
        <v>51.986928633297843</v>
      </c>
    </row>
    <row r="17" spans="1:5" s="34" customFormat="1" ht="15" customHeight="1">
      <c r="A17" s="977" t="s">
        <v>1150</v>
      </c>
      <c r="B17" s="977"/>
      <c r="C17" s="977"/>
      <c r="D17" s="977"/>
      <c r="E17" s="977"/>
    </row>
    <row r="18" spans="1:5" s="34" customFormat="1" ht="13.5" customHeight="1">
      <c r="A18" s="977" t="s">
        <v>206</v>
      </c>
      <c r="B18" s="977"/>
      <c r="C18" s="977"/>
      <c r="D18" s="977"/>
      <c r="E18" s="977"/>
    </row>
    <row r="19" spans="1:5" s="34" customFormat="1" ht="28.35" customHeight="1"/>
  </sheetData>
  <mergeCells count="5">
    <mergeCell ref="A1:F1"/>
    <mergeCell ref="A2:A3"/>
    <mergeCell ref="B2:F2"/>
    <mergeCell ref="A17:E17"/>
    <mergeCell ref="A18:E1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9"/>
  <sheetViews>
    <sheetView zoomScaleNormal="100" workbookViewId="0">
      <selection activeCell="D29" sqref="D29"/>
    </sheetView>
  </sheetViews>
  <sheetFormatPr defaultColWidth="9.140625" defaultRowHeight="15"/>
  <cols>
    <col min="1" max="6" width="14.5703125" style="16" bestFit="1" customWidth="1"/>
    <col min="7" max="7" width="4.5703125" style="16" bestFit="1" customWidth="1"/>
    <col min="8" max="16384" width="9.140625" style="16"/>
  </cols>
  <sheetData>
    <row r="1" spans="1:6" ht="18" customHeight="1">
      <c r="A1" s="1056" t="s">
        <v>11</v>
      </c>
      <c r="B1" s="1056"/>
      <c r="C1" s="1056"/>
      <c r="D1" s="1056"/>
      <c r="E1" s="1056"/>
      <c r="F1" s="1056"/>
    </row>
    <row r="2" spans="1:6" s="34" customFormat="1" ht="18" customHeight="1">
      <c r="A2" s="999" t="s">
        <v>207</v>
      </c>
      <c r="B2" s="1005" t="s">
        <v>202</v>
      </c>
      <c r="C2" s="1072"/>
      <c r="D2" s="1072"/>
      <c r="E2" s="1072"/>
      <c r="F2" s="1006"/>
    </row>
    <row r="3" spans="1:6" s="34" customFormat="1" ht="18" customHeight="1">
      <c r="A3" s="1001"/>
      <c r="B3" s="53" t="s">
        <v>203</v>
      </c>
      <c r="C3" s="53" t="s">
        <v>204</v>
      </c>
      <c r="D3" s="53" t="s">
        <v>60</v>
      </c>
      <c r="E3" s="53" t="s">
        <v>205</v>
      </c>
      <c r="F3" s="53" t="s">
        <v>201</v>
      </c>
    </row>
    <row r="4" spans="1:6" s="41" customFormat="1" ht="18" customHeight="1">
      <c r="A4" s="23" t="s">
        <v>93</v>
      </c>
      <c r="B4" s="66">
        <v>25.09</v>
      </c>
      <c r="C4" s="66">
        <v>11.36</v>
      </c>
      <c r="D4" s="66">
        <v>5.07</v>
      </c>
      <c r="E4" s="66">
        <v>0.1</v>
      </c>
      <c r="F4" s="66">
        <v>58.39</v>
      </c>
    </row>
    <row r="5" spans="1:6" s="41" customFormat="1" ht="18" customHeight="1">
      <c r="A5" s="303" t="s">
        <v>94</v>
      </c>
      <c r="B5" s="304">
        <v>27.54</v>
      </c>
      <c r="C5" s="304">
        <v>11.83</v>
      </c>
      <c r="D5" s="304">
        <v>6.09</v>
      </c>
      <c r="E5" s="304">
        <v>0.18</v>
      </c>
      <c r="F5" s="304">
        <v>54.36</v>
      </c>
    </row>
    <row r="6" spans="1:6" s="34" customFormat="1" ht="18" customHeight="1">
      <c r="A6" s="108" t="s">
        <v>95</v>
      </c>
      <c r="B6" s="208">
        <v>27.27</v>
      </c>
      <c r="C6" s="208">
        <v>10.55</v>
      </c>
      <c r="D6" s="208">
        <v>4.83</v>
      </c>
      <c r="E6" s="208">
        <v>0.1</v>
      </c>
      <c r="F6" s="208">
        <v>57.25</v>
      </c>
    </row>
    <row r="7" spans="1:6" s="34" customFormat="1" ht="18" customHeight="1">
      <c r="A7" s="108" t="s">
        <v>96</v>
      </c>
      <c r="B7" s="208">
        <v>26.86</v>
      </c>
      <c r="C7" s="208">
        <v>10.43</v>
      </c>
      <c r="D7" s="208">
        <v>4.49</v>
      </c>
      <c r="E7" s="208">
        <v>0.13</v>
      </c>
      <c r="F7" s="208">
        <v>58.09</v>
      </c>
    </row>
    <row r="8" spans="1:6" s="34" customFormat="1" ht="18" customHeight="1">
      <c r="A8" s="108" t="s">
        <v>97</v>
      </c>
      <c r="B8" s="208">
        <v>27.2</v>
      </c>
      <c r="C8" s="208">
        <v>9.75</v>
      </c>
      <c r="D8" s="208">
        <v>4.7699999999999996</v>
      </c>
      <c r="E8" s="208">
        <v>0.17</v>
      </c>
      <c r="F8" s="208">
        <v>58.11</v>
      </c>
    </row>
    <row r="9" spans="1:6" s="34" customFormat="1" ht="18" customHeight="1">
      <c r="A9" s="108" t="s">
        <v>98</v>
      </c>
      <c r="B9" s="208">
        <v>26.78</v>
      </c>
      <c r="C9" s="208">
        <v>9.64</v>
      </c>
      <c r="D9" s="208">
        <v>5.69</v>
      </c>
      <c r="E9" s="208">
        <v>0.19</v>
      </c>
      <c r="F9" s="208">
        <v>57.7</v>
      </c>
    </row>
    <row r="10" spans="1:6" s="34" customFormat="1" ht="18" customHeight="1">
      <c r="A10" s="108" t="s">
        <v>99</v>
      </c>
      <c r="B10" s="208">
        <v>26.84</v>
      </c>
      <c r="C10" s="208">
        <v>12.21</v>
      </c>
      <c r="D10" s="208">
        <v>6.51</v>
      </c>
      <c r="E10" s="208">
        <v>0.21</v>
      </c>
      <c r="F10" s="208">
        <v>54.23</v>
      </c>
    </row>
    <row r="11" spans="1:6" s="34" customFormat="1" ht="18" customHeight="1">
      <c r="A11" s="108" t="s">
        <v>100</v>
      </c>
      <c r="B11" s="208">
        <v>26.97</v>
      </c>
      <c r="C11" s="208">
        <v>13.17</v>
      </c>
      <c r="D11" s="208">
        <v>6.8</v>
      </c>
      <c r="E11" s="208">
        <v>0.22</v>
      </c>
      <c r="F11" s="208">
        <v>52.84</v>
      </c>
    </row>
    <row r="12" spans="1:6" s="34" customFormat="1" ht="18" customHeight="1">
      <c r="A12" s="108" t="s">
        <v>766</v>
      </c>
      <c r="B12" s="208">
        <v>29.5</v>
      </c>
      <c r="C12" s="208">
        <v>10.94</v>
      </c>
      <c r="D12" s="208">
        <v>6.32</v>
      </c>
      <c r="E12" s="208">
        <v>0.22</v>
      </c>
      <c r="F12" s="208">
        <v>53.02</v>
      </c>
    </row>
    <row r="13" spans="1:6" s="34" customFormat="1" ht="18" customHeight="1">
      <c r="A13" s="108" t="s">
        <v>804</v>
      </c>
      <c r="B13" s="208">
        <v>27.25</v>
      </c>
      <c r="C13" s="208">
        <v>16.29</v>
      </c>
      <c r="D13" s="208">
        <v>6.29</v>
      </c>
      <c r="E13" s="208">
        <v>0.2</v>
      </c>
      <c r="F13" s="208">
        <v>49.97</v>
      </c>
    </row>
    <row r="14" spans="1:6" s="34" customFormat="1" ht="18" customHeight="1">
      <c r="A14" s="108" t="s">
        <v>904</v>
      </c>
      <c r="B14" s="208">
        <v>27.48</v>
      </c>
      <c r="C14" s="208">
        <v>12.84</v>
      </c>
      <c r="D14" s="208">
        <v>6.65</v>
      </c>
      <c r="E14" s="208">
        <v>0.24</v>
      </c>
      <c r="F14" s="208">
        <v>52.79</v>
      </c>
    </row>
    <row r="15" spans="1:6" s="34" customFormat="1" ht="18" customHeight="1">
      <c r="A15" s="108" t="s">
        <v>917</v>
      </c>
      <c r="B15" s="208">
        <v>27.88</v>
      </c>
      <c r="C15" s="208">
        <v>12.22</v>
      </c>
      <c r="D15" s="208">
        <v>7.56</v>
      </c>
      <c r="E15" s="208">
        <v>0.16</v>
      </c>
      <c r="F15" s="208">
        <v>52.18</v>
      </c>
    </row>
    <row r="16" spans="1:6" s="34" customFormat="1" ht="18" customHeight="1">
      <c r="A16" s="108" t="s">
        <v>1149</v>
      </c>
      <c r="B16" s="208">
        <v>28.86</v>
      </c>
      <c r="C16" s="208">
        <v>12.98</v>
      </c>
      <c r="D16" s="208">
        <v>7.75</v>
      </c>
      <c r="E16" s="208">
        <v>0.13</v>
      </c>
      <c r="F16" s="208">
        <v>50.28</v>
      </c>
    </row>
    <row r="17" spans="1:6" s="34" customFormat="1" ht="15" customHeight="1">
      <c r="A17" s="977" t="s">
        <v>1150</v>
      </c>
      <c r="B17" s="977"/>
      <c r="C17" s="977"/>
      <c r="D17" s="977"/>
      <c r="E17" s="977"/>
      <c r="F17" s="977"/>
    </row>
    <row r="18" spans="1:6" s="34" customFormat="1" ht="13.5" customHeight="1">
      <c r="A18" s="977" t="s">
        <v>208</v>
      </c>
      <c r="B18" s="977"/>
      <c r="C18" s="977"/>
      <c r="D18" s="977"/>
      <c r="E18" s="977"/>
      <c r="F18" s="977"/>
    </row>
    <row r="19" spans="1:6" s="34" customFormat="1" ht="25.35" customHeight="1"/>
  </sheetData>
  <mergeCells count="5">
    <mergeCell ref="A1:F1"/>
    <mergeCell ref="A2:A3"/>
    <mergeCell ref="B2:F2"/>
    <mergeCell ref="A17:F17"/>
    <mergeCell ref="A18:F1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9"/>
  <sheetViews>
    <sheetView zoomScaleNormal="100" workbookViewId="0">
      <selection activeCell="I16" sqref="I16"/>
    </sheetView>
  </sheetViews>
  <sheetFormatPr defaultColWidth="9.140625" defaultRowHeight="15"/>
  <cols>
    <col min="1" max="6" width="14.5703125" style="16" bestFit="1" customWidth="1"/>
    <col min="7" max="7" width="4.5703125" style="16" bestFit="1" customWidth="1"/>
    <col min="8" max="16384" width="9.140625" style="16"/>
  </cols>
  <sheetData>
    <row r="1" spans="1:6" ht="21" customHeight="1">
      <c r="A1" s="977" t="s">
        <v>12</v>
      </c>
      <c r="B1" s="977"/>
      <c r="C1" s="977"/>
      <c r="D1" s="977"/>
    </row>
    <row r="2" spans="1:6" s="34" customFormat="1" ht="18.75" customHeight="1">
      <c r="A2" s="1092" t="s">
        <v>85</v>
      </c>
      <c r="B2" s="1005" t="s">
        <v>202</v>
      </c>
      <c r="C2" s="1072"/>
      <c r="D2" s="1072"/>
      <c r="E2" s="1072"/>
      <c r="F2" s="1006"/>
    </row>
    <row r="3" spans="1:6" s="34" customFormat="1" ht="18" customHeight="1">
      <c r="A3" s="1093"/>
      <c r="B3" s="53" t="s">
        <v>203</v>
      </c>
      <c r="C3" s="53" t="s">
        <v>204</v>
      </c>
      <c r="D3" s="53" t="s">
        <v>60</v>
      </c>
      <c r="E3" s="53" t="s">
        <v>205</v>
      </c>
      <c r="F3" s="53" t="s">
        <v>201</v>
      </c>
    </row>
    <row r="4" spans="1:6" s="41" customFormat="1" ht="18" customHeight="1">
      <c r="A4" s="23" t="s">
        <v>93</v>
      </c>
      <c r="B4" s="67">
        <v>0</v>
      </c>
      <c r="C4" s="67">
        <v>0</v>
      </c>
      <c r="D4" s="67">
        <v>0</v>
      </c>
      <c r="E4" s="67">
        <v>0</v>
      </c>
      <c r="F4" s="26">
        <v>100</v>
      </c>
    </row>
    <row r="5" spans="1:6" s="41" customFormat="1" ht="18" customHeight="1">
      <c r="A5" s="23" t="s">
        <v>94</v>
      </c>
      <c r="B5" s="67">
        <v>0</v>
      </c>
      <c r="C5" s="67">
        <v>0</v>
      </c>
      <c r="D5" s="67">
        <v>0</v>
      </c>
      <c r="E5" s="67">
        <v>0</v>
      </c>
      <c r="F5" s="26">
        <v>100</v>
      </c>
    </row>
    <row r="6" spans="1:6" s="34" customFormat="1" ht="18" customHeight="1">
      <c r="A6" s="19" t="s">
        <v>95</v>
      </c>
      <c r="B6" s="63">
        <v>0</v>
      </c>
      <c r="C6" s="63">
        <v>0</v>
      </c>
      <c r="D6" s="63">
        <v>0</v>
      </c>
      <c r="E6" s="63">
        <v>0</v>
      </c>
      <c r="F6" s="22">
        <v>100</v>
      </c>
    </row>
    <row r="7" spans="1:6" s="34" customFormat="1" ht="18" customHeight="1">
      <c r="A7" s="19" t="s">
        <v>96</v>
      </c>
      <c r="B7" s="63">
        <v>0</v>
      </c>
      <c r="C7" s="63">
        <v>0</v>
      </c>
      <c r="D7" s="63">
        <v>0</v>
      </c>
      <c r="E7" s="63">
        <v>0</v>
      </c>
      <c r="F7" s="22">
        <v>100</v>
      </c>
    </row>
    <row r="8" spans="1:6" s="34" customFormat="1" ht="18" customHeight="1">
      <c r="A8" s="19" t="s">
        <v>97</v>
      </c>
      <c r="B8" s="63">
        <v>0</v>
      </c>
      <c r="C8" s="63">
        <v>0</v>
      </c>
      <c r="D8" s="63">
        <v>0</v>
      </c>
      <c r="E8" s="63">
        <v>0</v>
      </c>
      <c r="F8" s="22">
        <v>100</v>
      </c>
    </row>
    <row r="9" spans="1:6" s="34" customFormat="1" ht="18" customHeight="1">
      <c r="A9" s="19" t="s">
        <v>98</v>
      </c>
      <c r="B9" s="63">
        <v>0</v>
      </c>
      <c r="C9" s="63">
        <v>0</v>
      </c>
      <c r="D9" s="63">
        <v>0</v>
      </c>
      <c r="E9" s="63">
        <v>0</v>
      </c>
      <c r="F9" s="22">
        <v>100</v>
      </c>
    </row>
    <row r="10" spans="1:6" s="34" customFormat="1" ht="18" customHeight="1">
      <c r="A10" s="19" t="s">
        <v>99</v>
      </c>
      <c r="B10" s="63">
        <v>0</v>
      </c>
      <c r="C10" s="63">
        <v>0</v>
      </c>
      <c r="D10" s="63">
        <v>0</v>
      </c>
      <c r="E10" s="63">
        <v>0</v>
      </c>
      <c r="F10" s="22">
        <v>100</v>
      </c>
    </row>
    <row r="11" spans="1:6" s="34" customFormat="1" ht="18" customHeight="1">
      <c r="A11" s="19" t="s">
        <v>100</v>
      </c>
      <c r="B11" s="63">
        <v>0</v>
      </c>
      <c r="C11" s="63">
        <v>0</v>
      </c>
      <c r="D11" s="63">
        <v>0</v>
      </c>
      <c r="E11" s="63">
        <v>0</v>
      </c>
      <c r="F11" s="22">
        <v>100</v>
      </c>
    </row>
    <row r="12" spans="1:6" s="34" customFormat="1" ht="18" customHeight="1">
      <c r="A12" s="19" t="s">
        <v>766</v>
      </c>
      <c r="B12" s="63">
        <v>0</v>
      </c>
      <c r="C12" s="63">
        <v>0</v>
      </c>
      <c r="D12" s="63">
        <v>0</v>
      </c>
      <c r="E12" s="63">
        <v>0</v>
      </c>
      <c r="F12" s="22">
        <v>100</v>
      </c>
    </row>
    <row r="13" spans="1:6" s="34" customFormat="1" ht="18" customHeight="1">
      <c r="A13" s="171" t="s">
        <v>804</v>
      </c>
      <c r="B13" s="215">
        <v>0</v>
      </c>
      <c r="C13" s="215">
        <v>0</v>
      </c>
      <c r="D13" s="215">
        <v>0</v>
      </c>
      <c r="E13" s="215">
        <v>0</v>
      </c>
      <c r="F13" s="458">
        <v>100</v>
      </c>
    </row>
    <row r="14" spans="1:6" s="34" customFormat="1" ht="18" customHeight="1">
      <c r="A14" s="108" t="s">
        <v>904</v>
      </c>
      <c r="B14" s="217">
        <v>0</v>
      </c>
      <c r="C14" s="217">
        <v>0</v>
      </c>
      <c r="D14" s="217">
        <v>0</v>
      </c>
      <c r="E14" s="217">
        <v>0</v>
      </c>
      <c r="F14" s="459">
        <v>100</v>
      </c>
    </row>
    <row r="15" spans="1:6" s="34" customFormat="1" ht="18" customHeight="1">
      <c r="A15" s="108" t="s">
        <v>917</v>
      </c>
      <c r="B15" s="217">
        <v>0</v>
      </c>
      <c r="C15" s="217">
        <v>0</v>
      </c>
      <c r="D15" s="217">
        <v>0</v>
      </c>
      <c r="E15" s="217">
        <v>0</v>
      </c>
      <c r="F15" s="459">
        <v>100</v>
      </c>
    </row>
    <row r="16" spans="1:6" s="34" customFormat="1" ht="18" customHeight="1">
      <c r="A16" s="108" t="s">
        <v>1149</v>
      </c>
      <c r="B16" s="217">
        <v>0</v>
      </c>
      <c r="C16" s="217">
        <v>0</v>
      </c>
      <c r="D16" s="217">
        <v>0</v>
      </c>
      <c r="E16" s="217">
        <v>0</v>
      </c>
      <c r="F16" s="459">
        <v>100</v>
      </c>
    </row>
    <row r="17" spans="1:6" s="34" customFormat="1" ht="18" customHeight="1">
      <c r="A17" s="1094" t="s">
        <v>1150</v>
      </c>
      <c r="B17" s="1095"/>
      <c r="C17" s="1095"/>
      <c r="D17" s="1095"/>
      <c r="E17" s="1095"/>
      <c r="F17" s="1096"/>
    </row>
    <row r="18" spans="1:6" s="34" customFormat="1" ht="18" customHeight="1">
      <c r="A18" s="1097" t="s">
        <v>209</v>
      </c>
      <c r="B18" s="1098"/>
      <c r="C18" s="1098"/>
      <c r="D18" s="1098"/>
      <c r="E18" s="1098"/>
      <c r="F18" s="1099"/>
    </row>
    <row r="19" spans="1:6" s="34" customFormat="1" ht="28.35" customHeight="1"/>
  </sheetData>
  <mergeCells count="5">
    <mergeCell ref="A1:D1"/>
    <mergeCell ref="A2:A3"/>
    <mergeCell ref="B2:F2"/>
    <mergeCell ref="A17:F17"/>
    <mergeCell ref="A18:F18"/>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0"/>
  <sheetViews>
    <sheetView topLeftCell="A13" zoomScaleNormal="100" workbookViewId="0">
      <selection activeCell="J23" sqref="J23"/>
    </sheetView>
  </sheetViews>
  <sheetFormatPr defaultColWidth="9.140625" defaultRowHeight="15"/>
  <cols>
    <col min="1" max="1" width="6.42578125" style="189" bestFit="1" customWidth="1"/>
    <col min="2" max="2" width="20.5703125" style="189" bestFit="1" customWidth="1"/>
    <col min="3" max="3" width="10" style="189" bestFit="1" customWidth="1"/>
    <col min="4" max="4" width="13.85546875" style="189" bestFit="1" customWidth="1"/>
    <col min="5" max="5" width="7.5703125" style="189" bestFit="1" customWidth="1"/>
    <col min="6" max="7" width="6" style="189" bestFit="1" customWidth="1"/>
    <col min="8" max="8" width="9.5703125" style="189" bestFit="1" customWidth="1"/>
    <col min="9" max="9" width="10.5703125" style="189" bestFit="1" customWidth="1"/>
    <col min="10" max="10" width="10" style="189" bestFit="1" customWidth="1"/>
    <col min="11" max="11" width="35.140625" style="189" bestFit="1" customWidth="1"/>
    <col min="12" max="12" width="4.5703125" style="189" bestFit="1" customWidth="1"/>
    <col min="13" max="16384" width="9.140625" style="189"/>
  </cols>
  <sheetData>
    <row r="1" spans="1:11" ht="15.75" customHeight="1">
      <c r="A1" s="1103" t="s">
        <v>1156</v>
      </c>
      <c r="B1" s="1103"/>
      <c r="C1" s="1103"/>
      <c r="D1" s="1103"/>
      <c r="E1" s="1103"/>
      <c r="F1" s="1103"/>
      <c r="G1" s="1103"/>
      <c r="H1" s="1103"/>
      <c r="I1" s="1103"/>
      <c r="J1" s="1103"/>
      <c r="K1" s="1103"/>
    </row>
    <row r="2" spans="1:11" s="264" customFormat="1" ht="74.25" customHeight="1">
      <c r="A2" s="444" t="s">
        <v>77</v>
      </c>
      <c r="B2" s="444" t="s">
        <v>210</v>
      </c>
      <c r="C2" s="810" t="s">
        <v>506</v>
      </c>
      <c r="D2" s="810" t="s">
        <v>505</v>
      </c>
      <c r="E2" s="811" t="s">
        <v>211</v>
      </c>
      <c r="F2" s="811" t="s">
        <v>212</v>
      </c>
      <c r="G2" s="811" t="s">
        <v>213</v>
      </c>
      <c r="H2" s="810" t="s">
        <v>214</v>
      </c>
      <c r="I2" s="810" t="s">
        <v>215</v>
      </c>
      <c r="J2" s="810" t="s">
        <v>216</v>
      </c>
      <c r="K2" s="253"/>
    </row>
    <row r="3" spans="1:11" s="264" customFormat="1" ht="15" customHeight="1">
      <c r="A3" s="270">
        <v>1</v>
      </c>
      <c r="B3" s="808" t="s">
        <v>1107</v>
      </c>
      <c r="C3" s="275">
        <v>362.38</v>
      </c>
      <c r="D3" s="275">
        <v>427640.71899999998</v>
      </c>
      <c r="E3" s="272">
        <v>6.7346751010156414</v>
      </c>
      <c r="F3" s="273">
        <v>1.19</v>
      </c>
      <c r="G3" s="273">
        <v>0.56196400000000002</v>
      </c>
      <c r="H3" s="273">
        <v>1.59</v>
      </c>
      <c r="I3" s="271">
        <v>-6.1880199999999999</v>
      </c>
      <c r="J3" s="271">
        <v>0.16</v>
      </c>
      <c r="K3" s="445"/>
    </row>
    <row r="4" spans="1:11" s="264" customFormat="1" ht="15" customHeight="1">
      <c r="A4" s="270">
        <v>2</v>
      </c>
      <c r="B4" s="809" t="s">
        <v>1108</v>
      </c>
      <c r="C4" s="275">
        <v>120.72</v>
      </c>
      <c r="D4" s="275">
        <v>185956.08455199999</v>
      </c>
      <c r="E4" s="272">
        <v>2.9285186299453252</v>
      </c>
      <c r="F4" s="273">
        <v>1.44</v>
      </c>
      <c r="G4" s="273">
        <v>0.47811999999999999</v>
      </c>
      <c r="H4" s="273">
        <v>2.08</v>
      </c>
      <c r="I4" s="271">
        <v>-4.2839999999999996E-3</v>
      </c>
      <c r="J4" s="271">
        <v>0.18</v>
      </c>
      <c r="K4" s="445"/>
    </row>
    <row r="5" spans="1:11" s="264" customFormat="1" ht="15" customHeight="1">
      <c r="A5" s="270">
        <v>3</v>
      </c>
      <c r="B5" s="809" t="s">
        <v>1109</v>
      </c>
      <c r="C5" s="275">
        <v>892.46</v>
      </c>
      <c r="D5" s="275">
        <v>185469.895357</v>
      </c>
      <c r="E5" s="272">
        <v>2.9208619075602207</v>
      </c>
      <c r="F5" s="273">
        <v>1.27</v>
      </c>
      <c r="G5" s="273">
        <v>0.47174100000000002</v>
      </c>
      <c r="H5" s="273">
        <v>1.85</v>
      </c>
      <c r="I5" s="271">
        <v>-10.225688999999999</v>
      </c>
      <c r="J5" s="271">
        <v>0.25</v>
      </c>
      <c r="K5" s="445"/>
    </row>
    <row r="6" spans="1:11" s="264" customFormat="1" ht="15" customHeight="1">
      <c r="A6" s="270">
        <v>4</v>
      </c>
      <c r="B6" s="809" t="s">
        <v>1110</v>
      </c>
      <c r="C6" s="275">
        <v>88.78</v>
      </c>
      <c r="D6" s="275">
        <v>106177.91830999999</v>
      </c>
      <c r="E6" s="272">
        <v>1.6721367983670183</v>
      </c>
      <c r="F6" s="273">
        <v>1.03</v>
      </c>
      <c r="G6" s="273">
        <v>0.32277499999999998</v>
      </c>
      <c r="H6" s="273">
        <v>1.82</v>
      </c>
      <c r="I6" s="271">
        <v>7.783048</v>
      </c>
      <c r="J6" s="271">
        <v>0.23</v>
      </c>
      <c r="K6" s="445"/>
    </row>
    <row r="7" spans="1:11" s="264" customFormat="1" ht="15" customHeight="1">
      <c r="A7" s="270">
        <v>5</v>
      </c>
      <c r="B7" s="809" t="s">
        <v>1111</v>
      </c>
      <c r="C7" s="275">
        <v>83.21</v>
      </c>
      <c r="D7" s="275">
        <v>49351.093477000002</v>
      </c>
      <c r="E7" s="272">
        <v>0.77720283799131695</v>
      </c>
      <c r="F7" s="273">
        <v>0.38</v>
      </c>
      <c r="G7" s="273">
        <v>6.4743999999999996E-2</v>
      </c>
      <c r="H7" s="273">
        <v>1.51</v>
      </c>
      <c r="I7" s="271">
        <v>-5.6049899999999999</v>
      </c>
      <c r="J7" s="271">
        <v>0.17</v>
      </c>
      <c r="K7" s="445"/>
    </row>
    <row r="8" spans="1:11" s="264" customFormat="1" ht="15" customHeight="1">
      <c r="A8" s="270">
        <v>6</v>
      </c>
      <c r="B8" s="809" t="s">
        <v>1112</v>
      </c>
      <c r="C8" s="275">
        <v>554.34</v>
      </c>
      <c r="D8" s="275">
        <v>624457.08532499999</v>
      </c>
      <c r="E8" s="272">
        <v>9.8342262496080899</v>
      </c>
      <c r="F8" s="273">
        <v>1.08</v>
      </c>
      <c r="G8" s="273">
        <v>0.57929399999999998</v>
      </c>
      <c r="H8" s="273">
        <v>1.42</v>
      </c>
      <c r="I8" s="271">
        <v>-3.9614950000000002</v>
      </c>
      <c r="J8" s="271">
        <v>0.2</v>
      </c>
      <c r="K8" s="445"/>
    </row>
    <row r="9" spans="1:11" s="264" customFormat="1" ht="15" customHeight="1">
      <c r="A9" s="270">
        <v>7</v>
      </c>
      <c r="B9" s="809" t="s">
        <v>1113</v>
      </c>
      <c r="C9" s="275">
        <v>2102.9699999999998</v>
      </c>
      <c r="D9" s="275">
        <v>628324.79150599998</v>
      </c>
      <c r="E9" s="272">
        <v>9.8951365964434785</v>
      </c>
      <c r="F9" s="273">
        <v>0.79</v>
      </c>
      <c r="G9" s="273">
        <v>0.34920699999999999</v>
      </c>
      <c r="H9" s="273">
        <v>1.35</v>
      </c>
      <c r="I9" s="271">
        <v>-1.1170610000000001</v>
      </c>
      <c r="J9" s="271">
        <v>0.13</v>
      </c>
      <c r="K9" s="445"/>
    </row>
    <row r="10" spans="1:11" s="264" customFormat="1" ht="15" customHeight="1">
      <c r="A10" s="270">
        <v>8</v>
      </c>
      <c r="B10" s="809" t="s">
        <v>906</v>
      </c>
      <c r="C10" s="275">
        <v>992.04</v>
      </c>
      <c r="D10" s="275">
        <v>241173.04881099999</v>
      </c>
      <c r="E10" s="272">
        <v>3.7980997942889334</v>
      </c>
      <c r="F10" s="273">
        <v>1.1299999999999999</v>
      </c>
      <c r="G10" s="273">
        <v>0.453376</v>
      </c>
      <c r="H10" s="273">
        <v>1.69</v>
      </c>
      <c r="I10" s="271">
        <v>-0.79946099999999998</v>
      </c>
      <c r="J10" s="271">
        <v>0.17</v>
      </c>
      <c r="K10" s="445"/>
    </row>
    <row r="11" spans="1:11" s="264" customFormat="1" ht="15" customHeight="1">
      <c r="A11" s="270">
        <v>9</v>
      </c>
      <c r="B11" s="809" t="s">
        <v>1114</v>
      </c>
      <c r="C11" s="275">
        <v>6764.79</v>
      </c>
      <c r="D11" s="275">
        <v>813580.90848800004</v>
      </c>
      <c r="E11" s="272">
        <v>12.812631827643658</v>
      </c>
      <c r="F11" s="273">
        <v>1.1000000000000001</v>
      </c>
      <c r="G11" s="273">
        <v>0.496471</v>
      </c>
      <c r="H11" s="273">
        <v>1.56</v>
      </c>
      <c r="I11" s="271">
        <v>-1.1419109999999999</v>
      </c>
      <c r="J11" s="271">
        <v>0.15</v>
      </c>
      <c r="K11" s="445"/>
    </row>
    <row r="12" spans="1:11" s="264" customFormat="1" ht="15" customHeight="1">
      <c r="A12" s="270">
        <v>10</v>
      </c>
      <c r="B12" s="809" t="s">
        <v>1115</v>
      </c>
      <c r="C12" s="275">
        <v>1222.08</v>
      </c>
      <c r="D12" s="275">
        <v>95465.974103999994</v>
      </c>
      <c r="E12" s="272">
        <v>1.5034403653044386</v>
      </c>
      <c r="F12" s="273">
        <v>1.44</v>
      </c>
      <c r="G12" s="273">
        <v>0.301037</v>
      </c>
      <c r="H12" s="273">
        <v>2.63</v>
      </c>
      <c r="I12" s="271">
        <v>12.478695</v>
      </c>
      <c r="J12" s="271">
        <v>0.21</v>
      </c>
      <c r="K12" s="445"/>
    </row>
    <row r="13" spans="1:11" s="264" customFormat="1" ht="15" customHeight="1">
      <c r="A13" s="270">
        <v>11</v>
      </c>
      <c r="B13" s="809" t="s">
        <v>907</v>
      </c>
      <c r="C13" s="275">
        <v>280.99</v>
      </c>
      <c r="D13" s="275">
        <v>219510.870203</v>
      </c>
      <c r="E13" s="272">
        <v>3.4569542288100501</v>
      </c>
      <c r="F13" s="273">
        <v>0.97</v>
      </c>
      <c r="G13" s="273">
        <v>0.41625299999999998</v>
      </c>
      <c r="H13" s="273">
        <v>1.51</v>
      </c>
      <c r="I13" s="271">
        <v>-4.8170359999999999</v>
      </c>
      <c r="J13" s="271">
        <v>0.16</v>
      </c>
      <c r="K13" s="445"/>
    </row>
    <row r="14" spans="1:11" s="264" customFormat="1" ht="15" customHeight="1">
      <c r="A14" s="270">
        <v>12</v>
      </c>
      <c r="B14" s="809" t="s">
        <v>1116</v>
      </c>
      <c r="C14" s="275">
        <v>621.6</v>
      </c>
      <c r="D14" s="275">
        <v>75714.369758000001</v>
      </c>
      <c r="E14" s="272">
        <v>1.1923833679605571</v>
      </c>
      <c r="F14" s="273">
        <v>0.94</v>
      </c>
      <c r="G14" s="273">
        <v>0.27310400000000001</v>
      </c>
      <c r="H14" s="273">
        <v>1.81</v>
      </c>
      <c r="I14" s="271">
        <v>-10.627117999999999</v>
      </c>
      <c r="J14" s="271">
        <v>0.17</v>
      </c>
      <c r="K14" s="445"/>
    </row>
    <row r="15" spans="1:11" s="264" customFormat="1" ht="15" customHeight="1">
      <c r="A15" s="270">
        <v>13</v>
      </c>
      <c r="B15" s="809" t="s">
        <v>1117</v>
      </c>
      <c r="C15" s="275">
        <v>234.96</v>
      </c>
      <c r="D15" s="275">
        <v>193686.35372700001</v>
      </c>
      <c r="E15" s="272">
        <v>3.0502583264334442</v>
      </c>
      <c r="F15" s="273">
        <v>0.54</v>
      </c>
      <c r="G15" s="273">
        <v>0.18503500000000001</v>
      </c>
      <c r="H15" s="273">
        <v>1.26</v>
      </c>
      <c r="I15" s="271">
        <v>-4.6146060000000002</v>
      </c>
      <c r="J15" s="271">
        <v>0.14000000000000001</v>
      </c>
      <c r="K15" s="445"/>
    </row>
    <row r="16" spans="1:11" s="264" customFormat="1" ht="15" customHeight="1">
      <c r="A16" s="270">
        <v>14</v>
      </c>
      <c r="B16" s="809" t="s">
        <v>1118</v>
      </c>
      <c r="C16" s="275">
        <v>96.42</v>
      </c>
      <c r="D16" s="275">
        <v>62796.979745999997</v>
      </c>
      <c r="E16" s="272">
        <v>0.98895459932656626</v>
      </c>
      <c r="F16" s="273">
        <v>0.39</v>
      </c>
      <c r="G16" s="273">
        <v>0.12717400000000001</v>
      </c>
      <c r="H16" s="273">
        <v>1.08</v>
      </c>
      <c r="I16" s="271">
        <v>-4.9903789999999999</v>
      </c>
      <c r="J16" s="271">
        <v>0.14000000000000001</v>
      </c>
      <c r="K16" s="445"/>
    </row>
    <row r="17" spans="1:11" s="264" customFormat="1" ht="15" customHeight="1">
      <c r="A17" s="270">
        <v>15</v>
      </c>
      <c r="B17" s="809" t="s">
        <v>908</v>
      </c>
      <c r="C17" s="275">
        <v>95.92</v>
      </c>
      <c r="D17" s="275">
        <v>143030.378131</v>
      </c>
      <c r="E17" s="272">
        <v>2.2525056279490956</v>
      </c>
      <c r="F17" s="273">
        <v>0.67</v>
      </c>
      <c r="G17" s="273">
        <v>0.172873</v>
      </c>
      <c r="H17" s="273">
        <v>1.62</v>
      </c>
      <c r="I17" s="271">
        <v>0.56899200000000005</v>
      </c>
      <c r="J17" s="271">
        <v>0.16</v>
      </c>
      <c r="K17" s="445"/>
    </row>
    <row r="18" spans="1:11" s="264" customFormat="1" ht="15" customHeight="1">
      <c r="A18" s="270">
        <v>16</v>
      </c>
      <c r="B18" s="809" t="s">
        <v>1119</v>
      </c>
      <c r="C18" s="275">
        <v>1232.27</v>
      </c>
      <c r="D18" s="275">
        <v>188745.37983699999</v>
      </c>
      <c r="E18" s="272">
        <v>2.9724456852294825</v>
      </c>
      <c r="F18" s="273">
        <v>0.85</v>
      </c>
      <c r="G18" s="273">
        <v>0.30510399999999999</v>
      </c>
      <c r="H18" s="273">
        <v>1.54</v>
      </c>
      <c r="I18" s="271">
        <v>-1.9763740000000001</v>
      </c>
      <c r="J18" s="271">
        <v>0.16</v>
      </c>
      <c r="K18" s="445"/>
    </row>
    <row r="19" spans="1:11" s="264" customFormat="1" ht="15" customHeight="1">
      <c r="A19" s="270">
        <v>17</v>
      </c>
      <c r="B19" s="809" t="s">
        <v>1120</v>
      </c>
      <c r="C19" s="275">
        <v>1096.31</v>
      </c>
      <c r="D19" s="275">
        <v>82256.517861</v>
      </c>
      <c r="E19" s="272">
        <v>1.2954120085433798</v>
      </c>
      <c r="F19" s="273">
        <v>0.97</v>
      </c>
      <c r="G19" s="273">
        <v>0.28207300000000002</v>
      </c>
      <c r="H19" s="273">
        <v>1.83</v>
      </c>
      <c r="I19" s="271">
        <v>-2.933729</v>
      </c>
      <c r="J19" s="271">
        <v>0.2</v>
      </c>
      <c r="K19" s="445"/>
    </row>
    <row r="20" spans="1:11" s="264" customFormat="1" ht="15" customHeight="1">
      <c r="A20" s="270">
        <v>18</v>
      </c>
      <c r="B20" s="809" t="s">
        <v>1121</v>
      </c>
      <c r="C20" s="275">
        <v>239.93</v>
      </c>
      <c r="D20" s="275">
        <v>91053.185135000007</v>
      </c>
      <c r="E20" s="272">
        <v>1.4339458137447665</v>
      </c>
      <c r="F20" s="274">
        <v>0.66</v>
      </c>
      <c r="G20" s="273">
        <v>0.17857799999999999</v>
      </c>
      <c r="H20" s="273">
        <v>1.58</v>
      </c>
      <c r="I20" s="271">
        <v>1.102919</v>
      </c>
      <c r="J20" s="271">
        <v>0.15</v>
      </c>
      <c r="K20" s="445"/>
    </row>
    <row r="21" spans="1:11" s="264" customFormat="1" ht="15" customHeight="1">
      <c r="A21" s="270">
        <v>19</v>
      </c>
      <c r="B21" s="809" t="s">
        <v>1122</v>
      </c>
      <c r="C21" s="275">
        <v>1389.32</v>
      </c>
      <c r="D21" s="275">
        <v>515181.15483000001</v>
      </c>
      <c r="E21" s="272">
        <v>8.1133005857332421</v>
      </c>
      <c r="F21" s="274">
        <v>1.28</v>
      </c>
      <c r="G21" s="273">
        <v>0.53763300000000003</v>
      </c>
      <c r="H21" s="273">
        <v>1.75</v>
      </c>
      <c r="I21" s="271">
        <v>-5.9296800000000003</v>
      </c>
      <c r="J21" s="271">
        <v>0.21</v>
      </c>
      <c r="K21" s="445"/>
    </row>
    <row r="22" spans="1:11" s="264" customFormat="1" ht="15" customHeight="1">
      <c r="A22" s="270">
        <v>20</v>
      </c>
      <c r="B22" s="809" t="s">
        <v>909</v>
      </c>
      <c r="C22" s="275">
        <v>774.62</v>
      </c>
      <c r="D22" s="275">
        <v>55614.177918000001</v>
      </c>
      <c r="E22" s="272">
        <v>0.87583666065206589</v>
      </c>
      <c r="F22" s="274">
        <v>1.41</v>
      </c>
      <c r="G22" s="273">
        <v>0.35306399999999999</v>
      </c>
      <c r="H22" s="273">
        <v>2.38</v>
      </c>
      <c r="I22" s="271">
        <v>5.6374370000000003</v>
      </c>
      <c r="J22" s="271">
        <v>0.2</v>
      </c>
      <c r="K22" s="445"/>
    </row>
    <row r="23" spans="1:11" s="264" customFormat="1" ht="15" customHeight="1">
      <c r="A23" s="270">
        <v>21</v>
      </c>
      <c r="B23" s="809" t="s">
        <v>1123</v>
      </c>
      <c r="C23" s="275">
        <v>613.74</v>
      </c>
      <c r="D23" s="275">
        <v>202697.829585</v>
      </c>
      <c r="E23" s="272">
        <v>3.1921750321816549</v>
      </c>
      <c r="F23" s="274">
        <v>1.1399999999999999</v>
      </c>
      <c r="G23" s="273">
        <v>0.44222499999999998</v>
      </c>
      <c r="H23" s="273">
        <v>1.71</v>
      </c>
      <c r="I23" s="271">
        <v>-3.9451550000000002</v>
      </c>
      <c r="J23" s="271">
        <v>0.15</v>
      </c>
      <c r="K23" s="445"/>
    </row>
    <row r="24" spans="1:11" s="264" customFormat="1" ht="15" customHeight="1">
      <c r="A24" s="270">
        <v>22</v>
      </c>
      <c r="B24" s="809" t="s">
        <v>1124</v>
      </c>
      <c r="C24" s="275">
        <v>542.73</v>
      </c>
      <c r="D24" s="275">
        <v>122294.02688999999</v>
      </c>
      <c r="E24" s="272">
        <v>1.9259404011502006</v>
      </c>
      <c r="F24" s="274">
        <v>0.85</v>
      </c>
      <c r="G24" s="273">
        <v>0.26468399999999997</v>
      </c>
      <c r="H24" s="273">
        <v>1.66</v>
      </c>
      <c r="I24" s="271">
        <v>2.483285</v>
      </c>
      <c r="J24" s="271">
        <v>0.14000000000000001</v>
      </c>
      <c r="K24" s="445"/>
    </row>
    <row r="25" spans="1:11" s="264" customFormat="1" ht="15" customHeight="1">
      <c r="A25" s="270">
        <v>23</v>
      </c>
      <c r="B25" s="809" t="s">
        <v>1125</v>
      </c>
      <c r="C25" s="275">
        <v>2746.01</v>
      </c>
      <c r="D25" s="275">
        <v>165831.75526500001</v>
      </c>
      <c r="E25" s="272">
        <v>2.6115917954504115</v>
      </c>
      <c r="F25" s="274">
        <v>0.88</v>
      </c>
      <c r="G25" s="273">
        <v>0.26980500000000002</v>
      </c>
      <c r="H25" s="273">
        <v>1.69</v>
      </c>
      <c r="I25" s="271">
        <v>-5.9158210000000002</v>
      </c>
      <c r="J25" s="271">
        <v>0.14000000000000001</v>
      </c>
      <c r="K25" s="445"/>
    </row>
    <row r="26" spans="1:11" s="264" customFormat="1" ht="15" customHeight="1">
      <c r="A26" s="270">
        <v>24</v>
      </c>
      <c r="B26" s="809" t="s">
        <v>1126</v>
      </c>
      <c r="C26" s="275">
        <v>151.04</v>
      </c>
      <c r="D26" s="275">
        <v>110483.76627199999</v>
      </c>
      <c r="E26" s="272">
        <v>1.7399471956702748</v>
      </c>
      <c r="F26" s="274">
        <v>0.75</v>
      </c>
      <c r="G26" s="273">
        <v>0.19365399999999999</v>
      </c>
      <c r="H26" s="273">
        <v>1.72</v>
      </c>
      <c r="I26" s="271">
        <v>-3.2840379999999998</v>
      </c>
      <c r="J26" s="271">
        <v>0.13</v>
      </c>
      <c r="K26" s="445"/>
    </row>
    <row r="27" spans="1:11" s="264" customFormat="1" ht="15" customHeight="1">
      <c r="A27" s="270">
        <v>25</v>
      </c>
      <c r="B27" s="809" t="s">
        <v>910</v>
      </c>
      <c r="C27" s="275">
        <v>288.67</v>
      </c>
      <c r="D27" s="275">
        <v>75855.121870000003</v>
      </c>
      <c r="E27" s="272">
        <v>1.1945999944462633</v>
      </c>
      <c r="F27" s="274">
        <v>0.86</v>
      </c>
      <c r="G27" s="273">
        <v>0.30718299999999998</v>
      </c>
      <c r="H27" s="273">
        <v>1.55</v>
      </c>
      <c r="I27" s="271">
        <v>-8.9362320000000004</v>
      </c>
      <c r="J27" s="271">
        <v>0.14000000000000001</v>
      </c>
      <c r="K27" s="445"/>
    </row>
    <row r="28" spans="1:11" s="264" customFormat="1" ht="15" customHeight="1">
      <c r="A28" s="270">
        <v>26</v>
      </c>
      <c r="B28" s="809" t="s">
        <v>1127</v>
      </c>
      <c r="C28" s="275">
        <v>369.91</v>
      </c>
      <c r="D28" s="275">
        <v>368156.92849700002</v>
      </c>
      <c r="E28" s="272">
        <v>5.7978980706351813</v>
      </c>
      <c r="F28" s="274">
        <v>0.68</v>
      </c>
      <c r="G28" s="273">
        <v>0.26308199999999998</v>
      </c>
      <c r="H28" s="273">
        <v>1.33</v>
      </c>
      <c r="I28" s="271">
        <v>-4.9051600000000004</v>
      </c>
      <c r="J28" s="271">
        <v>0.14000000000000001</v>
      </c>
      <c r="K28" s="445"/>
    </row>
    <row r="29" spans="1:11" s="264" customFormat="1" ht="15" customHeight="1">
      <c r="A29" s="270">
        <v>27</v>
      </c>
      <c r="B29" s="809" t="s">
        <v>1128</v>
      </c>
      <c r="C29" s="275">
        <v>9696.67</v>
      </c>
      <c r="D29" s="275">
        <v>63430.740639000003</v>
      </c>
      <c r="E29" s="272">
        <v>0.99893534605261525</v>
      </c>
      <c r="F29" s="274">
        <v>0.87</v>
      </c>
      <c r="G29" s="273">
        <v>0.249198</v>
      </c>
      <c r="H29" s="273">
        <v>1.75</v>
      </c>
      <c r="I29" s="271">
        <v>-6.0190070000000002</v>
      </c>
      <c r="J29" s="271">
        <v>0.16</v>
      </c>
      <c r="K29" s="445"/>
    </row>
    <row r="30" spans="1:11" s="264" customFormat="1" ht="15" customHeight="1">
      <c r="A30" s="270">
        <v>28</v>
      </c>
      <c r="B30" s="809" t="s">
        <v>1129</v>
      </c>
      <c r="C30" s="275">
        <v>485.61</v>
      </c>
      <c r="D30" s="275">
        <v>87597.318207999997</v>
      </c>
      <c r="E30" s="272">
        <v>1.3795212935538106</v>
      </c>
      <c r="F30" s="274">
        <v>1.03</v>
      </c>
      <c r="G30" s="273">
        <v>0.300788</v>
      </c>
      <c r="H30" s="273">
        <v>1.88</v>
      </c>
      <c r="I30" s="271">
        <v>-4.6202719999999999</v>
      </c>
      <c r="J30" s="271">
        <v>0.17</v>
      </c>
      <c r="K30" s="445"/>
    </row>
    <row r="31" spans="1:11" s="264" customFormat="1" ht="15" customHeight="1">
      <c r="A31" s="270">
        <v>29</v>
      </c>
      <c r="B31" s="809" t="s">
        <v>1130</v>
      </c>
      <c r="C31" s="275">
        <v>6975.45</v>
      </c>
      <c r="D31" s="275">
        <v>71503.973612000002</v>
      </c>
      <c r="E31" s="272">
        <v>1.1260761880545238</v>
      </c>
      <c r="F31" s="274">
        <v>0.52</v>
      </c>
      <c r="G31" s="273">
        <v>3.8549E-2</v>
      </c>
      <c r="H31" s="273">
        <v>2.64</v>
      </c>
      <c r="I31" s="271">
        <v>-2.8783650000000001</v>
      </c>
      <c r="J31" s="271">
        <v>0.16</v>
      </c>
      <c r="K31" s="445"/>
    </row>
    <row r="32" spans="1:11" s="264" customFormat="1" ht="15" customHeight="1">
      <c r="A32" s="746">
        <v>30</v>
      </c>
      <c r="B32" s="747" t="s">
        <v>1131</v>
      </c>
      <c r="C32" s="275">
        <v>79.569999999999993</v>
      </c>
      <c r="D32" s="275">
        <v>96796.093288000004</v>
      </c>
      <c r="E32" s="272">
        <v>1.5243876702542929</v>
      </c>
      <c r="F32" s="274">
        <v>1.31</v>
      </c>
      <c r="G32" s="273">
        <v>0.39465600000000001</v>
      </c>
      <c r="H32" s="273">
        <v>2.09</v>
      </c>
      <c r="I32" s="271">
        <v>2.0236010000000002</v>
      </c>
      <c r="J32" s="271">
        <v>0.23</v>
      </c>
      <c r="K32" s="445"/>
    </row>
    <row r="33" spans="1:11" s="264" customFormat="1" ht="15" customHeight="1">
      <c r="A33" s="746"/>
      <c r="B33" s="747"/>
      <c r="C33" s="748"/>
      <c r="D33" s="748"/>
      <c r="E33" s="749"/>
      <c r="F33" s="750"/>
      <c r="G33" s="751"/>
      <c r="H33" s="751"/>
      <c r="I33" s="752"/>
      <c r="J33" s="752"/>
      <c r="K33" s="445"/>
    </row>
    <row r="34" spans="1:11" s="264" customFormat="1" ht="38.25" customHeight="1">
      <c r="A34" s="1104" t="s">
        <v>1132</v>
      </c>
      <c r="B34" s="1104"/>
      <c r="C34" s="1104"/>
      <c r="D34" s="1104"/>
      <c r="E34" s="1104"/>
      <c r="F34" s="1104"/>
      <c r="G34" s="1104"/>
      <c r="H34" s="1104"/>
      <c r="I34" s="1104"/>
      <c r="J34" s="1104"/>
      <c r="K34" s="445"/>
    </row>
    <row r="35" spans="1:11" s="264" customFormat="1" ht="34.5" customHeight="1">
      <c r="A35" s="1104" t="s">
        <v>217</v>
      </c>
      <c r="B35" s="1104"/>
      <c r="C35" s="1104"/>
      <c r="D35" s="1104"/>
      <c r="E35" s="1104"/>
      <c r="F35" s="1104"/>
      <c r="G35" s="1104"/>
      <c r="H35" s="1104"/>
      <c r="I35" s="1104"/>
      <c r="J35" s="1104"/>
    </row>
    <row r="36" spans="1:11" s="264" customFormat="1" ht="20.25" customHeight="1">
      <c r="A36" s="1104" t="s">
        <v>218</v>
      </c>
      <c r="B36" s="1104"/>
      <c r="C36" s="1104"/>
      <c r="D36" s="1104"/>
      <c r="E36" s="1104"/>
      <c r="F36" s="1104"/>
      <c r="G36" s="1104"/>
      <c r="H36" s="1104"/>
      <c r="I36" s="1104"/>
      <c r="J36" s="1104"/>
    </row>
    <row r="37" spans="1:11" s="264" customFormat="1" ht="48.75" customHeight="1">
      <c r="A37" s="1104" t="s">
        <v>219</v>
      </c>
      <c r="B37" s="1104"/>
      <c r="C37" s="1104"/>
      <c r="D37" s="1104"/>
      <c r="E37" s="1104"/>
      <c r="F37" s="1104"/>
      <c r="G37" s="1104"/>
      <c r="H37" s="1104"/>
      <c r="I37" s="1104"/>
      <c r="J37" s="1104"/>
    </row>
    <row r="38" spans="1:11" s="264" customFormat="1" ht="37.5" customHeight="1">
      <c r="A38" s="1104" t="s">
        <v>503</v>
      </c>
      <c r="B38" s="1104"/>
      <c r="C38" s="1104"/>
      <c r="D38" s="1104"/>
      <c r="E38" s="1104"/>
      <c r="F38" s="1104"/>
      <c r="G38" s="1104"/>
      <c r="H38" s="1104"/>
      <c r="I38" s="1104"/>
      <c r="J38" s="1104"/>
    </row>
    <row r="39" spans="1:11" s="264" customFormat="1" ht="13.5" customHeight="1">
      <c r="A39" s="1100" t="s">
        <v>206</v>
      </c>
      <c r="B39" s="1101"/>
      <c r="C39" s="1101"/>
      <c r="D39" s="1101"/>
      <c r="E39" s="1101"/>
      <c r="F39" s="1101"/>
      <c r="G39" s="1101"/>
      <c r="H39" s="1101"/>
      <c r="I39" s="1101"/>
      <c r="J39" s="1102"/>
    </row>
    <row r="40" spans="1:11" s="264" customFormat="1" ht="27.6" customHeight="1"/>
  </sheetData>
  <mergeCells count="7">
    <mergeCell ref="A39:J39"/>
    <mergeCell ref="A1:K1"/>
    <mergeCell ref="A35:J35"/>
    <mergeCell ref="A36:J36"/>
    <mergeCell ref="A37:J37"/>
    <mergeCell ref="A38:J38"/>
    <mergeCell ref="A34:J34"/>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59"/>
  <sheetViews>
    <sheetView topLeftCell="A16" zoomScaleNormal="100" workbookViewId="0">
      <selection activeCell="I62" sqref="I62"/>
    </sheetView>
  </sheetViews>
  <sheetFormatPr defaultColWidth="9.140625" defaultRowHeight="12.75"/>
  <cols>
    <col min="1" max="1" width="6.42578125" style="255" bestFit="1" customWidth="1"/>
    <col min="2" max="2" width="20.5703125" style="255" bestFit="1" customWidth="1"/>
    <col min="3" max="3" width="14.5703125" style="255" bestFit="1" customWidth="1"/>
    <col min="4" max="4" width="13.85546875" style="255" bestFit="1" customWidth="1"/>
    <col min="5" max="5" width="7.5703125" style="255" bestFit="1" customWidth="1"/>
    <col min="6" max="7" width="6" style="255" bestFit="1" customWidth="1"/>
    <col min="8" max="8" width="9.5703125" style="255" bestFit="1" customWidth="1"/>
    <col min="9" max="9" width="10.5703125" style="255" bestFit="1" customWidth="1"/>
    <col min="10" max="10" width="11.5703125" style="255" customWidth="1"/>
    <col min="11" max="11" width="30.42578125" style="255" bestFit="1" customWidth="1"/>
    <col min="12" max="12" width="4.5703125" style="255" bestFit="1" customWidth="1"/>
    <col min="13" max="16384" width="9.140625" style="255"/>
  </cols>
  <sheetData>
    <row r="1" spans="1:11" ht="17.25" customHeight="1">
      <c r="A1" s="1106" t="s">
        <v>1155</v>
      </c>
      <c r="B1" s="1106"/>
      <c r="C1" s="1106"/>
      <c r="D1" s="1106"/>
      <c r="E1" s="1106"/>
      <c r="F1" s="1106"/>
      <c r="G1" s="1106"/>
      <c r="H1" s="1106"/>
      <c r="I1" s="1106"/>
      <c r="J1" s="1106"/>
      <c r="K1" s="1106"/>
    </row>
    <row r="2" spans="1:11" s="307" customFormat="1" ht="58.5" customHeight="1">
      <c r="A2" s="305" t="s">
        <v>220</v>
      </c>
      <c r="B2" s="305" t="s">
        <v>210</v>
      </c>
      <c r="C2" s="306" t="s">
        <v>506</v>
      </c>
      <c r="D2" s="306" t="s">
        <v>505</v>
      </c>
      <c r="E2" s="305" t="s">
        <v>211</v>
      </c>
      <c r="F2" s="305" t="s">
        <v>212</v>
      </c>
      <c r="G2" s="305" t="s">
        <v>213</v>
      </c>
      <c r="H2" s="306" t="s">
        <v>214</v>
      </c>
      <c r="I2" s="306" t="s">
        <v>215</v>
      </c>
      <c r="J2" s="306" t="s">
        <v>216</v>
      </c>
    </row>
    <row r="3" spans="1:11" s="307" customFormat="1" ht="16.5" customHeight="1">
      <c r="A3" s="308">
        <v>1</v>
      </c>
      <c r="B3" s="309" t="s">
        <v>918</v>
      </c>
      <c r="C3" s="310">
        <v>408.35035219999997</v>
      </c>
      <c r="D3" s="311">
        <v>52003.42</v>
      </c>
      <c r="E3" s="312">
        <v>0.71</v>
      </c>
      <c r="F3" s="312">
        <v>1.47</v>
      </c>
      <c r="G3" s="312">
        <v>0.33</v>
      </c>
      <c r="H3" s="312">
        <v>2.83</v>
      </c>
      <c r="I3" s="312">
        <v>-1.23</v>
      </c>
      <c r="J3" s="312">
        <v>0.03</v>
      </c>
    </row>
    <row r="4" spans="1:11" s="307" customFormat="1" ht="15" customHeight="1">
      <c r="A4" s="308">
        <v>2</v>
      </c>
      <c r="B4" s="309" t="s">
        <v>919</v>
      </c>
      <c r="C4" s="310">
        <v>95.919779000000005</v>
      </c>
      <c r="D4" s="311">
        <v>143120.51</v>
      </c>
      <c r="E4" s="312">
        <v>1.95</v>
      </c>
      <c r="F4" s="312">
        <v>0.68</v>
      </c>
      <c r="G4" s="312">
        <v>0.17</v>
      </c>
      <c r="H4" s="312">
        <v>1.77</v>
      </c>
      <c r="I4" s="312">
        <v>0.71</v>
      </c>
      <c r="J4" s="312">
        <v>0.02</v>
      </c>
    </row>
    <row r="5" spans="1:11" s="307" customFormat="1" ht="15" customHeight="1">
      <c r="A5" s="308">
        <v>3</v>
      </c>
      <c r="B5" s="309" t="s">
        <v>920</v>
      </c>
      <c r="C5" s="310">
        <v>613.51556340000002</v>
      </c>
      <c r="D5" s="311">
        <v>191299.06</v>
      </c>
      <c r="E5" s="312">
        <v>2.61</v>
      </c>
      <c r="F5" s="312">
        <v>1.1299999999999999</v>
      </c>
      <c r="G5" s="312">
        <v>0.43</v>
      </c>
      <c r="H5" s="312">
        <v>2.2000000000000002</v>
      </c>
      <c r="I5" s="312">
        <v>-3.96</v>
      </c>
      <c r="J5" s="312">
        <v>0.02</v>
      </c>
    </row>
    <row r="6" spans="1:11" s="307" customFormat="1" ht="21.75" customHeight="1">
      <c r="A6" s="308">
        <v>4</v>
      </c>
      <c r="B6" s="309" t="s">
        <v>921</v>
      </c>
      <c r="C6" s="310">
        <v>289.36702000000002</v>
      </c>
      <c r="D6" s="311">
        <v>45970.51</v>
      </c>
      <c r="E6" s="312">
        <v>0.63</v>
      </c>
      <c r="F6" s="312">
        <v>0.71</v>
      </c>
      <c r="G6" s="312">
        <v>0.24</v>
      </c>
      <c r="H6" s="312">
        <v>1.6</v>
      </c>
      <c r="I6" s="312">
        <v>-0.96</v>
      </c>
      <c r="J6" s="312">
        <v>0.03</v>
      </c>
    </row>
    <row r="7" spans="1:11" s="307" customFormat="1" ht="25.5" customHeight="1">
      <c r="A7" s="308">
        <v>5</v>
      </c>
      <c r="B7" s="309" t="s">
        <v>922</v>
      </c>
      <c r="C7" s="310">
        <v>120.718869</v>
      </c>
      <c r="D7" s="311">
        <v>185968.14</v>
      </c>
      <c r="E7" s="312">
        <v>2.5299999999999998</v>
      </c>
      <c r="F7" s="312">
        <v>1.42</v>
      </c>
      <c r="G7" s="312">
        <v>0.46</v>
      </c>
      <c r="H7" s="312">
        <v>2.59</v>
      </c>
      <c r="I7" s="312">
        <v>0.03</v>
      </c>
      <c r="J7" s="312">
        <v>0.02</v>
      </c>
    </row>
    <row r="8" spans="1:11" s="307" customFormat="1" ht="27" customHeight="1">
      <c r="A8" s="308">
        <v>6</v>
      </c>
      <c r="B8" s="309" t="s">
        <v>923</v>
      </c>
      <c r="C8" s="310">
        <v>79.568721999999994</v>
      </c>
      <c r="D8" s="311">
        <v>96831.46</v>
      </c>
      <c r="E8" s="312">
        <v>1.32</v>
      </c>
      <c r="F8" s="312">
        <v>1.32</v>
      </c>
      <c r="G8" s="312">
        <v>0.4</v>
      </c>
      <c r="H8" s="312">
        <v>2.5099999999999998</v>
      </c>
      <c r="I8" s="312">
        <v>2.06</v>
      </c>
      <c r="J8" s="312">
        <v>0.03</v>
      </c>
    </row>
    <row r="9" spans="1:11" s="307" customFormat="1" ht="18" customHeight="1">
      <c r="A9" s="308">
        <v>7</v>
      </c>
      <c r="B9" s="309" t="s">
        <v>924</v>
      </c>
      <c r="C9" s="310">
        <v>2169.2527439999999</v>
      </c>
      <c r="D9" s="311">
        <v>33387.4</v>
      </c>
      <c r="E9" s="312">
        <v>0.45</v>
      </c>
      <c r="F9" s="312">
        <v>0.82</v>
      </c>
      <c r="G9" s="312">
        <v>0.22</v>
      </c>
      <c r="H9" s="312">
        <v>2.34</v>
      </c>
      <c r="I9" s="312">
        <v>-11.9</v>
      </c>
      <c r="J9" s="312">
        <v>0.02</v>
      </c>
    </row>
    <row r="10" spans="1:11" s="307" customFormat="1" ht="16.5" customHeight="1">
      <c r="A10" s="308">
        <v>8</v>
      </c>
      <c r="B10" s="309" t="s">
        <v>925</v>
      </c>
      <c r="C10" s="310">
        <v>2746.0136339999999</v>
      </c>
      <c r="D10" s="311">
        <v>162121.9</v>
      </c>
      <c r="E10" s="312">
        <v>2.21</v>
      </c>
      <c r="F10" s="312">
        <v>0.85</v>
      </c>
      <c r="G10" s="312">
        <v>0.24</v>
      </c>
      <c r="H10" s="312">
        <v>1.81</v>
      </c>
      <c r="I10" s="312">
        <v>-5.87</v>
      </c>
      <c r="J10" s="312">
        <v>0.03</v>
      </c>
    </row>
    <row r="11" spans="1:11" s="307" customFormat="1" ht="15" customHeight="1">
      <c r="A11" s="308">
        <v>9</v>
      </c>
      <c r="B11" s="309" t="s">
        <v>926</v>
      </c>
      <c r="C11" s="310">
        <v>24.086829600000002</v>
      </c>
      <c r="D11" s="311">
        <v>40452.639999999999</v>
      </c>
      <c r="E11" s="312">
        <v>0.55000000000000004</v>
      </c>
      <c r="F11" s="312">
        <v>0.4</v>
      </c>
      <c r="G11" s="312">
        <v>0.11</v>
      </c>
      <c r="H11" s="312">
        <v>1.51</v>
      </c>
      <c r="I11" s="312">
        <v>-3.05</v>
      </c>
      <c r="J11" s="312">
        <v>0.02</v>
      </c>
    </row>
    <row r="12" spans="1:11" s="307" customFormat="1" ht="15" customHeight="1">
      <c r="A12" s="308">
        <v>10</v>
      </c>
      <c r="B12" s="309" t="s">
        <v>927</v>
      </c>
      <c r="C12" s="310">
        <v>161.35804279999999</v>
      </c>
      <c r="D12" s="311">
        <v>47764.56</v>
      </c>
      <c r="E12" s="312">
        <v>0.65</v>
      </c>
      <c r="F12" s="312">
        <v>0.08</v>
      </c>
      <c r="G12" s="312">
        <v>0</v>
      </c>
      <c r="H12" s="312">
        <v>1.51</v>
      </c>
      <c r="I12" s="312">
        <v>-2.11</v>
      </c>
      <c r="J12" s="312">
        <v>0.02</v>
      </c>
    </row>
    <row r="13" spans="1:11" s="307" customFormat="1" ht="15" customHeight="1">
      <c r="A13" s="308">
        <v>11</v>
      </c>
      <c r="B13" s="309" t="s">
        <v>928</v>
      </c>
      <c r="C13" s="310">
        <v>6162.7283269999998</v>
      </c>
      <c r="D13" s="311">
        <v>35526.28</v>
      </c>
      <c r="E13" s="312">
        <v>0.48</v>
      </c>
      <c r="F13" s="312">
        <v>1.05</v>
      </c>
      <c r="G13" s="312">
        <v>0.24</v>
      </c>
      <c r="H13" s="312">
        <v>3.08</v>
      </c>
      <c r="I13" s="312">
        <v>6.1</v>
      </c>
      <c r="J13" s="312">
        <v>0.03</v>
      </c>
    </row>
    <row r="14" spans="1:11" s="307" customFormat="1" ht="15" customHeight="1">
      <c r="A14" s="308">
        <v>12</v>
      </c>
      <c r="B14" s="309" t="s">
        <v>929</v>
      </c>
      <c r="C14" s="310">
        <v>53.093716000000001</v>
      </c>
      <c r="D14" s="311">
        <v>54346.73</v>
      </c>
      <c r="E14" s="312">
        <v>0.74</v>
      </c>
      <c r="F14" s="312">
        <v>0.67</v>
      </c>
      <c r="G14" s="312">
        <v>0.16</v>
      </c>
      <c r="H14" s="312">
        <v>2.39</v>
      </c>
      <c r="I14" s="312">
        <v>5.67</v>
      </c>
      <c r="J14" s="312">
        <v>0.03</v>
      </c>
    </row>
    <row r="15" spans="1:11" s="307" customFormat="1" ht="15" customHeight="1">
      <c r="A15" s="308">
        <v>13</v>
      </c>
      <c r="B15" s="309" t="s">
        <v>930</v>
      </c>
      <c r="C15" s="310">
        <v>83.208445999999995</v>
      </c>
      <c r="D15" s="311">
        <v>49363.94</v>
      </c>
      <c r="E15" s="312">
        <v>0.67</v>
      </c>
      <c r="F15" s="312">
        <v>0.41</v>
      </c>
      <c r="G15" s="312">
        <v>7.0000000000000007E-2</v>
      </c>
      <c r="H15" s="312">
        <v>1.47</v>
      </c>
      <c r="I15" s="312">
        <v>-5.56</v>
      </c>
      <c r="J15" s="312">
        <v>0.02</v>
      </c>
    </row>
    <row r="16" spans="1:11" s="307" customFormat="1" ht="15" customHeight="1">
      <c r="A16" s="308">
        <v>14</v>
      </c>
      <c r="B16" s="309" t="s">
        <v>931</v>
      </c>
      <c r="C16" s="310">
        <v>27.341102200000002</v>
      </c>
      <c r="D16" s="311">
        <v>36112.07</v>
      </c>
      <c r="E16" s="312">
        <v>0.49</v>
      </c>
      <c r="F16" s="312">
        <v>0.96</v>
      </c>
      <c r="G16" s="312">
        <v>0.31</v>
      </c>
      <c r="H16" s="312">
        <v>1.81</v>
      </c>
      <c r="I16" s="312">
        <v>-2.11</v>
      </c>
      <c r="J16" s="312">
        <v>0.02</v>
      </c>
    </row>
    <row r="17" spans="1:10" s="307" customFormat="1" ht="15" customHeight="1">
      <c r="A17" s="308">
        <v>15</v>
      </c>
      <c r="B17" s="309" t="s">
        <v>932</v>
      </c>
      <c r="C17" s="310">
        <v>131.6450734</v>
      </c>
      <c r="D17" s="311">
        <v>59973.88</v>
      </c>
      <c r="E17" s="312">
        <v>0.82</v>
      </c>
      <c r="F17" s="312">
        <v>1.1200000000000001</v>
      </c>
      <c r="G17" s="312">
        <v>0.4</v>
      </c>
      <c r="H17" s="312">
        <v>2.54</v>
      </c>
      <c r="I17" s="312">
        <v>-7.47</v>
      </c>
      <c r="J17" s="312">
        <v>0.03</v>
      </c>
    </row>
    <row r="18" spans="1:10" s="307" customFormat="1" ht="20.25" customHeight="1">
      <c r="A18" s="308">
        <v>16</v>
      </c>
      <c r="B18" s="309" t="s">
        <v>933</v>
      </c>
      <c r="C18" s="310">
        <v>542.73301919999994</v>
      </c>
      <c r="D18" s="311">
        <v>122326.6</v>
      </c>
      <c r="E18" s="312">
        <v>1.67</v>
      </c>
      <c r="F18" s="312">
        <v>0.87</v>
      </c>
      <c r="G18" s="312">
        <v>0.27</v>
      </c>
      <c r="H18" s="312">
        <v>1.86</v>
      </c>
      <c r="I18" s="312">
        <v>2.5099999999999998</v>
      </c>
      <c r="J18" s="312">
        <v>0.03</v>
      </c>
    </row>
    <row r="19" spans="1:10" s="307" customFormat="1" ht="15" customHeight="1">
      <c r="A19" s="308">
        <v>17</v>
      </c>
      <c r="B19" s="309" t="s">
        <v>934</v>
      </c>
      <c r="C19" s="310">
        <v>554.16517759999999</v>
      </c>
      <c r="D19" s="311">
        <v>624398.68999999994</v>
      </c>
      <c r="E19" s="312">
        <v>8.51</v>
      </c>
      <c r="F19" s="312">
        <v>1.06</v>
      </c>
      <c r="G19" s="312">
        <v>0.55000000000000004</v>
      </c>
      <c r="H19" s="312">
        <v>2.12</v>
      </c>
      <c r="I19" s="312">
        <v>-4</v>
      </c>
      <c r="J19" s="312">
        <v>0.02</v>
      </c>
    </row>
    <row r="20" spans="1:10" s="307" customFormat="1" ht="15" customHeight="1">
      <c r="A20" s="308">
        <v>18</v>
      </c>
      <c r="B20" s="309" t="s">
        <v>935</v>
      </c>
      <c r="C20" s="310">
        <v>2024.791033</v>
      </c>
      <c r="D20" s="310">
        <v>48731.05</v>
      </c>
      <c r="E20" s="312">
        <v>0.66</v>
      </c>
      <c r="F20" s="312">
        <v>0.84</v>
      </c>
      <c r="G20" s="312">
        <v>0.34</v>
      </c>
      <c r="H20" s="312">
        <v>2.5299999999999998</v>
      </c>
      <c r="I20" s="312">
        <v>-15.95</v>
      </c>
      <c r="J20" s="312">
        <v>0.02</v>
      </c>
    </row>
    <row r="21" spans="1:10" s="307" customFormat="1" ht="18" customHeight="1">
      <c r="A21" s="308">
        <v>19</v>
      </c>
      <c r="B21" s="309" t="s">
        <v>936</v>
      </c>
      <c r="C21" s="310">
        <v>39.961046199999998</v>
      </c>
      <c r="D21" s="310">
        <v>32928.75</v>
      </c>
      <c r="E21" s="312">
        <v>0.45</v>
      </c>
      <c r="F21" s="312">
        <v>0.9</v>
      </c>
      <c r="G21" s="312">
        <v>0.37</v>
      </c>
      <c r="H21" s="312">
        <v>2.4500000000000002</v>
      </c>
      <c r="I21" s="312">
        <v>-6.93</v>
      </c>
      <c r="J21" s="312">
        <v>0.02</v>
      </c>
    </row>
    <row r="22" spans="1:10" s="307" customFormat="1" ht="15" customHeight="1">
      <c r="A22" s="308">
        <v>20</v>
      </c>
      <c r="B22" s="309" t="s">
        <v>937</v>
      </c>
      <c r="C22" s="310">
        <v>224.716984</v>
      </c>
      <c r="D22" s="310">
        <v>83805.39</v>
      </c>
      <c r="E22" s="312">
        <v>1.1399999999999999</v>
      </c>
      <c r="F22" s="312">
        <v>1.42</v>
      </c>
      <c r="G22" s="312">
        <v>0.32</v>
      </c>
      <c r="H22" s="312">
        <v>2.4900000000000002</v>
      </c>
      <c r="I22" s="312">
        <v>17.32</v>
      </c>
      <c r="J22" s="312">
        <v>0.03</v>
      </c>
    </row>
    <row r="23" spans="1:10" s="307" customFormat="1" ht="15" customHeight="1">
      <c r="A23" s="308">
        <v>21</v>
      </c>
      <c r="B23" s="309" t="s">
        <v>938</v>
      </c>
      <c r="C23" s="310">
        <v>234.95912619999999</v>
      </c>
      <c r="D23" s="310">
        <v>193934.79</v>
      </c>
      <c r="E23" s="312">
        <v>2.64</v>
      </c>
      <c r="F23" s="312">
        <v>0.53</v>
      </c>
      <c r="G23" s="312">
        <v>0.17</v>
      </c>
      <c r="H23" s="312">
        <v>1.37</v>
      </c>
      <c r="I23" s="312">
        <v>-4.47</v>
      </c>
      <c r="J23" s="312">
        <v>0.02</v>
      </c>
    </row>
    <row r="24" spans="1:10" s="307" customFormat="1" ht="16.5" customHeight="1">
      <c r="A24" s="308">
        <v>22</v>
      </c>
      <c r="B24" s="309" t="s">
        <v>939</v>
      </c>
      <c r="C24" s="310">
        <v>361.65523259999998</v>
      </c>
      <c r="D24" s="310">
        <v>427566.9</v>
      </c>
      <c r="E24" s="312">
        <v>5.83</v>
      </c>
      <c r="F24" s="312">
        <v>1.18</v>
      </c>
      <c r="G24" s="312">
        <v>0.54</v>
      </c>
      <c r="H24" s="312">
        <v>2.2000000000000002</v>
      </c>
      <c r="I24" s="312">
        <v>-6.21</v>
      </c>
      <c r="J24" s="312">
        <v>0.02</v>
      </c>
    </row>
    <row r="25" spans="1:10" s="307" customFormat="1" ht="15" customHeight="1">
      <c r="A25" s="308">
        <v>23</v>
      </c>
      <c r="B25" s="309" t="s">
        <v>940</v>
      </c>
      <c r="C25" s="310">
        <v>1388.626962</v>
      </c>
      <c r="D25" s="310">
        <v>515666.62</v>
      </c>
      <c r="E25" s="312">
        <v>7.03</v>
      </c>
      <c r="F25" s="312">
        <v>1.26</v>
      </c>
      <c r="G25" s="312">
        <v>0.51</v>
      </c>
      <c r="H25" s="312">
        <v>2.17</v>
      </c>
      <c r="I25" s="312">
        <v>-5.84</v>
      </c>
      <c r="J25" s="312">
        <v>0.03</v>
      </c>
    </row>
    <row r="26" spans="1:10" s="307" customFormat="1" ht="15" customHeight="1">
      <c r="A26" s="308">
        <v>24</v>
      </c>
      <c r="B26" s="309" t="s">
        <v>941</v>
      </c>
      <c r="C26" s="310">
        <v>1232.2638182000001</v>
      </c>
      <c r="D26" s="310">
        <v>188848.74</v>
      </c>
      <c r="E26" s="312">
        <v>2.57</v>
      </c>
      <c r="F26" s="312">
        <v>0.87</v>
      </c>
      <c r="G26" s="312">
        <v>0.32</v>
      </c>
      <c r="H26" s="312">
        <v>2</v>
      </c>
      <c r="I26" s="312">
        <v>-1.98</v>
      </c>
      <c r="J26" s="312">
        <v>0.03</v>
      </c>
    </row>
    <row r="27" spans="1:10" s="307" customFormat="1" ht="27" customHeight="1">
      <c r="A27" s="308">
        <v>25</v>
      </c>
      <c r="B27" s="309" t="s">
        <v>942</v>
      </c>
      <c r="C27" s="310">
        <v>9414.1589220000005</v>
      </c>
      <c r="D27" s="310">
        <v>29230.959999999999</v>
      </c>
      <c r="E27" s="312">
        <v>0.4</v>
      </c>
      <c r="F27" s="312">
        <v>0.86</v>
      </c>
      <c r="G27" s="312">
        <v>0.26</v>
      </c>
      <c r="H27" s="312">
        <v>2.2200000000000002</v>
      </c>
      <c r="I27" s="312">
        <v>-8.15</v>
      </c>
      <c r="J27" s="312">
        <v>0.03</v>
      </c>
    </row>
    <row r="28" spans="1:10" s="307" customFormat="1" ht="27" customHeight="1">
      <c r="A28" s="308">
        <v>26</v>
      </c>
      <c r="B28" s="309" t="s">
        <v>943</v>
      </c>
      <c r="C28" s="310">
        <v>774.54860299999996</v>
      </c>
      <c r="D28" s="310">
        <v>59902.66</v>
      </c>
      <c r="E28" s="312">
        <v>0.82</v>
      </c>
      <c r="F28" s="312">
        <v>1.4</v>
      </c>
      <c r="G28" s="312">
        <v>0.35</v>
      </c>
      <c r="H28" s="312">
        <v>3.26</v>
      </c>
      <c r="I28" s="312">
        <v>5.57</v>
      </c>
      <c r="J28" s="312">
        <v>0.03</v>
      </c>
    </row>
    <row r="29" spans="1:10" s="307" customFormat="1" ht="27" customHeight="1">
      <c r="A29" s="308">
        <v>27</v>
      </c>
      <c r="B29" s="309" t="s">
        <v>944</v>
      </c>
      <c r="C29" s="310">
        <v>2130.7126475</v>
      </c>
      <c r="D29" s="310">
        <v>636048.41</v>
      </c>
      <c r="E29" s="312">
        <v>8.67</v>
      </c>
      <c r="F29" s="312">
        <v>0.79</v>
      </c>
      <c r="G29" s="312">
        <v>0.34</v>
      </c>
      <c r="H29" s="312">
        <v>1.78</v>
      </c>
      <c r="I29" s="312">
        <v>-1.19</v>
      </c>
      <c r="J29" s="312">
        <v>0.03</v>
      </c>
    </row>
    <row r="30" spans="1:10" s="307" customFormat="1" ht="15" customHeight="1">
      <c r="A30" s="308">
        <v>28</v>
      </c>
      <c r="B30" s="309" t="s">
        <v>945</v>
      </c>
      <c r="C30" s="310">
        <v>241.72204400000001</v>
      </c>
      <c r="D30" s="310">
        <v>62184.08</v>
      </c>
      <c r="E30" s="312">
        <v>0.85</v>
      </c>
      <c r="F30" s="312">
        <v>1.41</v>
      </c>
      <c r="G30" s="312">
        <v>0.34</v>
      </c>
      <c r="H30" s="312">
        <v>3.02</v>
      </c>
      <c r="I30" s="312">
        <v>-0.24</v>
      </c>
      <c r="J30" s="312">
        <v>0.03</v>
      </c>
    </row>
    <row r="31" spans="1:10" s="307" customFormat="1" ht="18" customHeight="1">
      <c r="A31" s="308">
        <v>29</v>
      </c>
      <c r="B31" s="309" t="s">
        <v>946</v>
      </c>
      <c r="C31" s="310">
        <v>991.7941045</v>
      </c>
      <c r="D31" s="310">
        <v>270489.03000000003</v>
      </c>
      <c r="E31" s="312">
        <v>3.69</v>
      </c>
      <c r="F31" s="312">
        <v>1.1399999999999999</v>
      </c>
      <c r="G31" s="312">
        <v>0.45</v>
      </c>
      <c r="H31" s="312">
        <v>2.37</v>
      </c>
      <c r="I31" s="312">
        <v>-0.78</v>
      </c>
      <c r="J31" s="312">
        <v>0.02</v>
      </c>
    </row>
    <row r="32" spans="1:10" s="307" customFormat="1" ht="29.25" customHeight="1">
      <c r="A32" s="308">
        <v>30</v>
      </c>
      <c r="B32" s="309" t="s">
        <v>947</v>
      </c>
      <c r="C32" s="310">
        <v>280.96785340000002</v>
      </c>
      <c r="D32" s="310">
        <v>219492.79</v>
      </c>
      <c r="E32" s="312">
        <v>2.99</v>
      </c>
      <c r="F32" s="312">
        <v>1</v>
      </c>
      <c r="G32" s="312">
        <v>0.43</v>
      </c>
      <c r="H32" s="312">
        <v>2.1800000000000002</v>
      </c>
      <c r="I32" s="312">
        <v>-4.84</v>
      </c>
      <c r="J32" s="312">
        <v>0.03</v>
      </c>
    </row>
    <row r="33" spans="1:10" s="307" customFormat="1" ht="15" customHeight="1">
      <c r="A33" s="308">
        <v>31</v>
      </c>
      <c r="B33" s="309" t="s">
        <v>948</v>
      </c>
      <c r="C33" s="310">
        <v>621.596272</v>
      </c>
      <c r="D33" s="310">
        <v>75704.77</v>
      </c>
      <c r="E33" s="312">
        <v>1.03</v>
      </c>
      <c r="F33" s="312">
        <v>0.97</v>
      </c>
      <c r="G33" s="312">
        <v>0.28999999999999998</v>
      </c>
      <c r="H33" s="312">
        <v>2.08</v>
      </c>
      <c r="I33" s="312">
        <v>-10.72</v>
      </c>
      <c r="J33" s="312">
        <v>0.02</v>
      </c>
    </row>
    <row r="34" spans="1:10" s="307" customFormat="1" ht="22.5" customHeight="1">
      <c r="A34" s="308">
        <v>32</v>
      </c>
      <c r="B34" s="309" t="s">
        <v>949</v>
      </c>
      <c r="C34" s="310">
        <v>151.04003</v>
      </c>
      <c r="D34" s="310">
        <v>110507.71</v>
      </c>
      <c r="E34" s="312">
        <v>1.51</v>
      </c>
      <c r="F34" s="312">
        <v>0.78</v>
      </c>
      <c r="G34" s="312">
        <v>0.2</v>
      </c>
      <c r="H34" s="312">
        <v>2.0699999999999998</v>
      </c>
      <c r="I34" s="312">
        <v>-3.29</v>
      </c>
      <c r="J34" s="312">
        <v>0.03</v>
      </c>
    </row>
    <row r="35" spans="1:10" s="307" customFormat="1" ht="15" customHeight="1">
      <c r="A35" s="308">
        <v>33</v>
      </c>
      <c r="B35" s="309" t="s">
        <v>950</v>
      </c>
      <c r="C35" s="310">
        <v>9696.6661339999991</v>
      </c>
      <c r="D35" s="310">
        <v>63430.74</v>
      </c>
      <c r="E35" s="312">
        <v>0.86</v>
      </c>
      <c r="F35" s="312">
        <v>0.91</v>
      </c>
      <c r="G35" s="312">
        <v>0.27</v>
      </c>
      <c r="H35" s="312">
        <v>2.04</v>
      </c>
      <c r="I35" s="312">
        <v>-6.02</v>
      </c>
      <c r="J35" s="312">
        <v>0.03</v>
      </c>
    </row>
    <row r="36" spans="1:10" s="307" customFormat="1" ht="27" customHeight="1">
      <c r="A36" s="308">
        <v>34</v>
      </c>
      <c r="B36" s="309" t="s">
        <v>951</v>
      </c>
      <c r="C36" s="310">
        <v>96.415716000000003</v>
      </c>
      <c r="D36" s="310">
        <v>62925.58</v>
      </c>
      <c r="E36" s="312">
        <v>0.86</v>
      </c>
      <c r="F36" s="312">
        <v>0.4</v>
      </c>
      <c r="G36" s="312">
        <v>0.13</v>
      </c>
      <c r="H36" s="312">
        <v>0.98</v>
      </c>
      <c r="I36" s="312">
        <v>-4.76</v>
      </c>
      <c r="J36" s="312">
        <v>0.03</v>
      </c>
    </row>
    <row r="37" spans="1:10" s="307" customFormat="1" ht="26.25" customHeight="1">
      <c r="A37" s="308">
        <v>35</v>
      </c>
      <c r="B37" s="309" t="s">
        <v>952</v>
      </c>
      <c r="C37" s="310">
        <v>6290.1396029999996</v>
      </c>
      <c r="D37" s="310">
        <v>58609.63</v>
      </c>
      <c r="E37" s="312">
        <v>0.8</v>
      </c>
      <c r="F37" s="312">
        <v>0.84</v>
      </c>
      <c r="G37" s="312">
        <v>0.16</v>
      </c>
      <c r="H37" s="312">
        <v>1.91</v>
      </c>
      <c r="I37" s="312">
        <v>-6.92</v>
      </c>
      <c r="J37" s="312">
        <v>0.03</v>
      </c>
    </row>
    <row r="38" spans="1:10" s="307" customFormat="1" ht="27" customHeight="1">
      <c r="A38" s="308">
        <v>36</v>
      </c>
      <c r="B38" s="309" t="s">
        <v>953</v>
      </c>
      <c r="C38" s="310">
        <v>6975.4528639999999</v>
      </c>
      <c r="D38" s="310">
        <v>71486.880000000005</v>
      </c>
      <c r="E38" s="312">
        <v>0.97</v>
      </c>
      <c r="F38" s="312">
        <v>0.61</v>
      </c>
      <c r="G38" s="312">
        <v>0.11</v>
      </c>
      <c r="H38" s="312">
        <v>2.21</v>
      </c>
      <c r="I38" s="312">
        <v>-2.9</v>
      </c>
      <c r="J38" s="312">
        <v>0.03</v>
      </c>
    </row>
    <row r="39" spans="1:10" s="307" customFormat="1" ht="39" customHeight="1">
      <c r="A39" s="308">
        <v>37</v>
      </c>
      <c r="B39" s="309" t="s">
        <v>954</v>
      </c>
      <c r="C39" s="310">
        <v>6762.1648560000003</v>
      </c>
      <c r="D39" s="310">
        <v>813738.97</v>
      </c>
      <c r="E39" s="312">
        <v>11.09</v>
      </c>
      <c r="F39" s="312">
        <v>1.0900000000000001</v>
      </c>
      <c r="G39" s="312">
        <v>0.49</v>
      </c>
      <c r="H39" s="312">
        <v>1.77</v>
      </c>
      <c r="I39" s="312">
        <v>-1.1299999999999999</v>
      </c>
      <c r="J39" s="312">
        <v>0.02</v>
      </c>
    </row>
    <row r="40" spans="1:10" s="307" customFormat="1" ht="27" customHeight="1">
      <c r="A40" s="308">
        <v>38</v>
      </c>
      <c r="B40" s="309" t="s">
        <v>955</v>
      </c>
      <c r="C40" s="310">
        <v>1000.261399</v>
      </c>
      <c r="D40" s="310">
        <v>46658.79</v>
      </c>
      <c r="E40" s="312">
        <v>0.64</v>
      </c>
      <c r="F40" s="312">
        <v>0.77</v>
      </c>
      <c r="G40" s="312">
        <v>0.26</v>
      </c>
      <c r="H40" s="312">
        <v>1.77</v>
      </c>
      <c r="I40" s="312">
        <v>-14.04</v>
      </c>
      <c r="J40" s="312">
        <v>0.04</v>
      </c>
    </row>
    <row r="41" spans="1:10" s="307" customFormat="1" ht="27" customHeight="1">
      <c r="A41" s="308">
        <v>39</v>
      </c>
      <c r="B41" s="309" t="s">
        <v>956</v>
      </c>
      <c r="C41" s="310">
        <v>36.080748</v>
      </c>
      <c r="D41" s="310">
        <v>32593.32</v>
      </c>
      <c r="E41" s="312">
        <v>0.44</v>
      </c>
      <c r="F41" s="312">
        <v>1.01</v>
      </c>
      <c r="G41" s="312">
        <v>0.33</v>
      </c>
      <c r="H41" s="312">
        <v>2.81</v>
      </c>
      <c r="I41" s="312">
        <v>0.61</v>
      </c>
      <c r="J41" s="312">
        <v>0.04</v>
      </c>
    </row>
    <row r="42" spans="1:10" s="307" customFormat="1" ht="15" customHeight="1">
      <c r="A42" s="308">
        <v>40</v>
      </c>
      <c r="B42" s="309" t="s">
        <v>957</v>
      </c>
      <c r="C42" s="310">
        <v>892.46115339999994</v>
      </c>
      <c r="D42" s="310">
        <v>185432.01</v>
      </c>
      <c r="E42" s="312">
        <v>2.5299999999999998</v>
      </c>
      <c r="F42" s="312">
        <v>1.28</v>
      </c>
      <c r="G42" s="312">
        <v>0.48</v>
      </c>
      <c r="H42" s="312">
        <v>2.2400000000000002</v>
      </c>
      <c r="I42" s="312">
        <v>-10.24</v>
      </c>
      <c r="J42" s="312">
        <v>0.02</v>
      </c>
    </row>
    <row r="43" spans="1:10" s="307" customFormat="1" ht="24.75" customHeight="1">
      <c r="A43" s="308">
        <v>41</v>
      </c>
      <c r="B43" s="309" t="s">
        <v>958</v>
      </c>
      <c r="C43" s="310">
        <v>239.93349699999999</v>
      </c>
      <c r="D43" s="310">
        <v>91115.95</v>
      </c>
      <c r="E43" s="312">
        <v>1.24</v>
      </c>
      <c r="F43" s="312">
        <v>0.71</v>
      </c>
      <c r="G43" s="312">
        <v>0.2</v>
      </c>
      <c r="H43" s="312">
        <v>1.97</v>
      </c>
      <c r="I43" s="312">
        <v>1.1299999999999999</v>
      </c>
      <c r="J43" s="312">
        <v>0.02</v>
      </c>
    </row>
    <row r="44" spans="1:10" s="307" customFormat="1" ht="19.5" customHeight="1">
      <c r="A44" s="308">
        <v>42</v>
      </c>
      <c r="B44" s="309" t="s">
        <v>959</v>
      </c>
      <c r="C44" s="310">
        <v>369.90513729999998</v>
      </c>
      <c r="D44" s="310">
        <v>368120.71</v>
      </c>
      <c r="E44" s="312">
        <v>5.0199999999999996</v>
      </c>
      <c r="F44" s="312">
        <v>0.69</v>
      </c>
      <c r="G44" s="312">
        <v>0.26</v>
      </c>
      <c r="H44" s="312">
        <v>1.85</v>
      </c>
      <c r="I44" s="312">
        <v>-4.87</v>
      </c>
      <c r="J44" s="312">
        <v>0.02</v>
      </c>
    </row>
    <row r="45" spans="1:10" s="307" customFormat="1" ht="18.75" customHeight="1">
      <c r="A45" s="308">
        <v>43</v>
      </c>
      <c r="B45" s="309" t="s">
        <v>960</v>
      </c>
      <c r="C45" s="310">
        <v>92.155171499999994</v>
      </c>
      <c r="D45" s="310">
        <v>43044.76</v>
      </c>
      <c r="E45" s="312">
        <v>0.59</v>
      </c>
      <c r="F45" s="312">
        <v>0.85</v>
      </c>
      <c r="G45" s="312">
        <v>0.28999999999999998</v>
      </c>
      <c r="H45" s="312">
        <v>2.19</v>
      </c>
      <c r="I45" s="312">
        <v>-1.2</v>
      </c>
      <c r="J45" s="312">
        <v>0.03</v>
      </c>
    </row>
    <row r="46" spans="1:10" s="307" customFormat="1" ht="19.5" customHeight="1">
      <c r="A46" s="308">
        <v>44</v>
      </c>
      <c r="B46" s="309" t="s">
        <v>961</v>
      </c>
      <c r="C46" s="310">
        <v>664.11045300000001</v>
      </c>
      <c r="D46" s="310">
        <v>81415.62</v>
      </c>
      <c r="E46" s="312">
        <v>1.1100000000000001</v>
      </c>
      <c r="F46" s="312">
        <v>1.75</v>
      </c>
      <c r="G46" s="312">
        <v>0.36</v>
      </c>
      <c r="H46" s="312">
        <v>3.63</v>
      </c>
      <c r="I46" s="312">
        <v>-12.3</v>
      </c>
      <c r="J46" s="312">
        <v>0.02</v>
      </c>
    </row>
    <row r="47" spans="1:10" s="307" customFormat="1" ht="28.5" customHeight="1">
      <c r="A47" s="308">
        <v>45</v>
      </c>
      <c r="B47" s="309" t="s">
        <v>962</v>
      </c>
      <c r="C47" s="310">
        <v>1221.9508920000001</v>
      </c>
      <c r="D47" s="310">
        <v>96960.28</v>
      </c>
      <c r="E47" s="312">
        <v>1.32</v>
      </c>
      <c r="F47" s="312">
        <v>1.55</v>
      </c>
      <c r="G47" s="312">
        <v>0.35</v>
      </c>
      <c r="H47" s="312">
        <v>3.4</v>
      </c>
      <c r="I47" s="312">
        <v>12.45</v>
      </c>
      <c r="J47" s="312">
        <v>0.03</v>
      </c>
    </row>
    <row r="48" spans="1:10" s="307" customFormat="1" ht="15" customHeight="1">
      <c r="A48" s="308">
        <v>46</v>
      </c>
      <c r="B48" s="309" t="s">
        <v>963</v>
      </c>
      <c r="C48" s="310">
        <v>485.21351249999998</v>
      </c>
      <c r="D48" s="310">
        <v>87571.33</v>
      </c>
      <c r="E48" s="312">
        <v>1.19</v>
      </c>
      <c r="F48" s="312">
        <v>1.04</v>
      </c>
      <c r="G48" s="312">
        <v>0.3</v>
      </c>
      <c r="H48" s="312">
        <v>2.1800000000000002</v>
      </c>
      <c r="I48" s="312">
        <v>-4.67</v>
      </c>
      <c r="J48" s="312">
        <v>0.03</v>
      </c>
    </row>
    <row r="49" spans="1:10" s="307" customFormat="1" ht="15" customHeight="1">
      <c r="A49" s="308">
        <v>47</v>
      </c>
      <c r="B49" s="309" t="s">
        <v>964</v>
      </c>
      <c r="C49" s="310">
        <v>88.778616</v>
      </c>
      <c r="D49" s="310">
        <v>106257.22</v>
      </c>
      <c r="E49" s="312">
        <v>1.45</v>
      </c>
      <c r="F49" s="312">
        <v>1.06</v>
      </c>
      <c r="G49" s="312">
        <v>0.33</v>
      </c>
      <c r="H49" s="312">
        <v>1.98</v>
      </c>
      <c r="I49" s="312">
        <v>7.89</v>
      </c>
      <c r="J49" s="312">
        <v>0.03</v>
      </c>
    </row>
    <row r="50" spans="1:10" s="307" customFormat="1" ht="15" customHeight="1">
      <c r="A50" s="308">
        <v>48</v>
      </c>
      <c r="B50" s="309" t="s">
        <v>965</v>
      </c>
      <c r="C50" s="310">
        <v>152.80909120000001</v>
      </c>
      <c r="D50" s="310">
        <v>36607.25</v>
      </c>
      <c r="E50" s="312">
        <v>0.5</v>
      </c>
      <c r="F50" s="312">
        <v>1.1599999999999999</v>
      </c>
      <c r="G50" s="312">
        <v>0.32</v>
      </c>
      <c r="H50" s="312">
        <v>2.5</v>
      </c>
      <c r="I50" s="312">
        <v>-14.3</v>
      </c>
      <c r="J50" s="312">
        <v>0.03</v>
      </c>
    </row>
    <row r="51" spans="1:10" s="307" customFormat="1" ht="15" customHeight="1">
      <c r="A51" s="308">
        <v>49</v>
      </c>
      <c r="B51" s="309" t="s">
        <v>966</v>
      </c>
      <c r="C51" s="310">
        <v>288.664987</v>
      </c>
      <c r="D51" s="310">
        <v>75836.91</v>
      </c>
      <c r="E51" s="312">
        <v>1.03</v>
      </c>
      <c r="F51" s="312">
        <v>0.89</v>
      </c>
      <c r="G51" s="312">
        <v>0.33</v>
      </c>
      <c r="H51" s="312">
        <v>2.08</v>
      </c>
      <c r="I51" s="312">
        <v>-8.99</v>
      </c>
      <c r="J51" s="312">
        <v>0.03</v>
      </c>
    </row>
    <row r="52" spans="1:10" s="307" customFormat="1" ht="27" customHeight="1">
      <c r="A52" s="308">
        <v>50</v>
      </c>
      <c r="B52" s="309" t="s">
        <v>967</v>
      </c>
      <c r="C52" s="310">
        <v>1096.2566422</v>
      </c>
      <c r="D52" s="310">
        <v>82255.42</v>
      </c>
      <c r="E52" s="312">
        <v>1.1200000000000001</v>
      </c>
      <c r="F52" s="312">
        <v>1</v>
      </c>
      <c r="G52" s="312">
        <v>0.28999999999999998</v>
      </c>
      <c r="H52" s="312">
        <v>2.17</v>
      </c>
      <c r="I52" s="312">
        <v>-2.93</v>
      </c>
      <c r="J52" s="312">
        <v>0.02</v>
      </c>
    </row>
    <row r="53" spans="1:10" s="307" customFormat="1" ht="41.25" customHeight="1">
      <c r="A53" s="1107" t="s">
        <v>221</v>
      </c>
      <c r="B53" s="1107"/>
      <c r="C53" s="1107"/>
      <c r="D53" s="1107"/>
      <c r="E53" s="1107"/>
      <c r="F53" s="1107"/>
      <c r="G53" s="1107"/>
      <c r="H53" s="1107"/>
      <c r="I53" s="1107"/>
      <c r="J53" s="1107"/>
    </row>
    <row r="54" spans="1:10" s="307" customFormat="1" ht="36.75" customHeight="1">
      <c r="A54" s="1107" t="s">
        <v>217</v>
      </c>
      <c r="B54" s="1107"/>
      <c r="C54" s="1107"/>
      <c r="D54" s="1107"/>
      <c r="E54" s="1107"/>
      <c r="F54" s="1107"/>
      <c r="G54" s="1107"/>
      <c r="H54" s="1107"/>
      <c r="I54" s="1107"/>
      <c r="J54" s="1107"/>
    </row>
    <row r="55" spans="1:10" s="307" customFormat="1" ht="22.5" customHeight="1">
      <c r="A55" s="1107" t="s">
        <v>222</v>
      </c>
      <c r="B55" s="1107"/>
      <c r="C55" s="1107"/>
      <c r="D55" s="1107"/>
      <c r="E55" s="1107"/>
      <c r="F55" s="1107"/>
      <c r="G55" s="1107"/>
      <c r="H55" s="1107"/>
      <c r="I55" s="1107"/>
      <c r="J55" s="1107"/>
    </row>
    <row r="56" spans="1:10" s="307" customFormat="1" ht="33.75" customHeight="1">
      <c r="A56" s="1107" t="s">
        <v>219</v>
      </c>
      <c r="B56" s="1107"/>
      <c r="C56" s="1107"/>
      <c r="D56" s="1107"/>
      <c r="E56" s="1107"/>
      <c r="F56" s="1107"/>
      <c r="G56" s="1107"/>
      <c r="H56" s="1107"/>
      <c r="I56" s="1107"/>
      <c r="J56" s="1107"/>
    </row>
    <row r="57" spans="1:10" s="307" customFormat="1" ht="26.25" customHeight="1">
      <c r="A57" s="1107" t="s">
        <v>764</v>
      </c>
      <c r="B57" s="1107"/>
      <c r="C57" s="1107"/>
      <c r="D57" s="1107"/>
      <c r="E57" s="1107"/>
      <c r="F57" s="1107"/>
      <c r="G57" s="1107"/>
      <c r="H57" s="1107"/>
      <c r="I57" s="1107"/>
      <c r="J57" s="1107"/>
    </row>
    <row r="58" spans="1:10" s="307" customFormat="1" ht="13.5" customHeight="1">
      <c r="A58" s="1105" t="s">
        <v>208</v>
      </c>
      <c r="B58" s="1105"/>
      <c r="C58" s="1105"/>
      <c r="D58" s="1105"/>
      <c r="E58" s="1105"/>
      <c r="F58" s="1105"/>
      <c r="G58" s="1105"/>
      <c r="H58" s="1105"/>
      <c r="I58" s="1105"/>
      <c r="J58" s="1105"/>
    </row>
    <row r="59" spans="1:10" s="307" customFormat="1" ht="26.1" customHeight="1"/>
  </sheetData>
  <mergeCells count="7">
    <mergeCell ref="A58:J58"/>
    <mergeCell ref="A1:K1"/>
    <mergeCell ref="A53:J53"/>
    <mergeCell ref="A54:J54"/>
    <mergeCell ref="A55:J55"/>
    <mergeCell ref="A56:J56"/>
    <mergeCell ref="A57:J57"/>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9"/>
  <sheetViews>
    <sheetView topLeftCell="A21" zoomScaleNormal="100" workbookViewId="0">
      <selection activeCell="A46" sqref="A46:K46"/>
    </sheetView>
  </sheetViews>
  <sheetFormatPr defaultColWidth="9.140625" defaultRowHeight="15"/>
  <cols>
    <col min="1" max="1" width="6.42578125" style="16" bestFit="1" customWidth="1"/>
    <col min="2" max="2" width="40.42578125" style="16" bestFit="1" customWidth="1"/>
    <col min="3" max="3" width="13.42578125" style="16" bestFit="1" customWidth="1"/>
    <col min="4" max="4" width="17.42578125" style="16" customWidth="1"/>
    <col min="5" max="5" width="10.42578125" style="16" bestFit="1" customWidth="1"/>
    <col min="6" max="6" width="7.5703125" style="16" bestFit="1" customWidth="1"/>
    <col min="7" max="7" width="6.140625" style="16" bestFit="1" customWidth="1"/>
    <col min="8" max="8" width="10.42578125" style="16" bestFit="1" customWidth="1"/>
    <col min="9" max="9" width="12.5703125" style="16" bestFit="1" customWidth="1"/>
    <col min="10" max="10" width="12.140625" style="16" bestFit="1" customWidth="1"/>
    <col min="11" max="11" width="14.42578125" style="16" bestFit="1" customWidth="1"/>
    <col min="12" max="12" width="4.5703125" style="16" bestFit="1" customWidth="1"/>
    <col min="13" max="16384" width="9.140625" style="16"/>
  </cols>
  <sheetData>
    <row r="1" spans="1:10" ht="15.75" customHeight="1">
      <c r="A1" s="1109" t="s">
        <v>1157</v>
      </c>
      <c r="B1" s="1109"/>
    </row>
    <row r="2" spans="1:10" s="34" customFormat="1" ht="43.5" customHeight="1">
      <c r="A2" s="940" t="s">
        <v>223</v>
      </c>
      <c r="B2" s="940" t="s">
        <v>210</v>
      </c>
      <c r="C2" s="940" t="s">
        <v>224</v>
      </c>
      <c r="D2" s="940" t="s">
        <v>225</v>
      </c>
      <c r="E2" s="940" t="s">
        <v>226</v>
      </c>
      <c r="F2" s="940" t="s">
        <v>212</v>
      </c>
      <c r="G2" s="940" t="s">
        <v>227</v>
      </c>
      <c r="H2" s="940" t="s">
        <v>228</v>
      </c>
      <c r="I2" s="940" t="s">
        <v>229</v>
      </c>
      <c r="J2" s="940" t="s">
        <v>230</v>
      </c>
    </row>
    <row r="3" spans="1:10" s="34" customFormat="1" ht="18" customHeight="1">
      <c r="A3" s="941">
        <v>1</v>
      </c>
      <c r="B3" s="942" t="s">
        <v>972</v>
      </c>
      <c r="C3" s="943">
        <v>408.35035219999997</v>
      </c>
      <c r="D3" s="943">
        <v>52243.51</v>
      </c>
      <c r="E3" s="942">
        <v>0.75</v>
      </c>
      <c r="F3" s="942">
        <v>1.45</v>
      </c>
      <c r="G3" s="942">
        <v>0.32</v>
      </c>
      <c r="H3" s="942">
        <v>0</v>
      </c>
      <c r="I3" s="942">
        <v>0</v>
      </c>
      <c r="J3" s="942">
        <v>0</v>
      </c>
    </row>
    <row r="4" spans="1:10" s="34" customFormat="1" ht="18" customHeight="1">
      <c r="A4" s="941">
        <v>2</v>
      </c>
      <c r="B4" s="942" t="s">
        <v>973</v>
      </c>
      <c r="C4" s="943">
        <v>95.919779000000005</v>
      </c>
      <c r="D4" s="943">
        <v>143681.45000000001</v>
      </c>
      <c r="E4" s="942">
        <v>2.0699999999999998</v>
      </c>
      <c r="F4" s="942">
        <v>0.69</v>
      </c>
      <c r="G4" s="942">
        <v>0.17</v>
      </c>
      <c r="H4" s="942">
        <v>0</v>
      </c>
      <c r="I4" s="942">
        <v>0</v>
      </c>
      <c r="J4" s="942">
        <v>0</v>
      </c>
    </row>
    <row r="5" spans="1:10" s="34" customFormat="1" ht="18" customHeight="1">
      <c r="A5" s="941">
        <v>3</v>
      </c>
      <c r="B5" s="942" t="s">
        <v>974</v>
      </c>
      <c r="C5" s="943">
        <v>613.64948219999997</v>
      </c>
      <c r="D5" s="943">
        <v>201878.3</v>
      </c>
      <c r="E5" s="942">
        <v>2.91</v>
      </c>
      <c r="F5" s="942">
        <v>1.1200000000000001</v>
      </c>
      <c r="G5" s="942">
        <v>0.43</v>
      </c>
      <c r="H5" s="942">
        <v>0</v>
      </c>
      <c r="I5" s="942">
        <v>0</v>
      </c>
      <c r="J5" s="942">
        <v>0</v>
      </c>
    </row>
    <row r="6" spans="1:10" s="34" customFormat="1" ht="18" customHeight="1">
      <c r="A6" s="941">
        <v>4</v>
      </c>
      <c r="B6" s="942" t="s">
        <v>975</v>
      </c>
      <c r="C6" s="943">
        <v>289.36702000000002</v>
      </c>
      <c r="D6" s="943">
        <v>42582.67</v>
      </c>
      <c r="E6" s="942">
        <v>0.61</v>
      </c>
      <c r="F6" s="942">
        <v>0.71</v>
      </c>
      <c r="G6" s="942">
        <v>0.24</v>
      </c>
      <c r="H6" s="942">
        <v>0</v>
      </c>
      <c r="I6" s="942">
        <v>0</v>
      </c>
      <c r="J6" s="942">
        <v>0</v>
      </c>
    </row>
    <row r="7" spans="1:10" s="34" customFormat="1" ht="18" customHeight="1">
      <c r="A7" s="941">
        <v>5</v>
      </c>
      <c r="B7" s="942" t="s">
        <v>976</v>
      </c>
      <c r="C7" s="943">
        <v>79.568721999999994</v>
      </c>
      <c r="D7" s="943">
        <v>86804.06</v>
      </c>
      <c r="E7" s="942">
        <v>1.25</v>
      </c>
      <c r="F7" s="942">
        <v>0.88</v>
      </c>
      <c r="G7" s="942">
        <v>0.32</v>
      </c>
      <c r="H7" s="942">
        <v>0</v>
      </c>
      <c r="I7" s="942">
        <v>0</v>
      </c>
      <c r="J7" s="942">
        <v>0</v>
      </c>
    </row>
    <row r="8" spans="1:10" s="34" customFormat="1" ht="18" customHeight="1">
      <c r="A8" s="941">
        <v>6</v>
      </c>
      <c r="B8" s="942" t="s">
        <v>977</v>
      </c>
      <c r="C8" s="943">
        <v>120.71146899999999</v>
      </c>
      <c r="D8" s="943">
        <v>185066.09</v>
      </c>
      <c r="E8" s="942">
        <v>2.67</v>
      </c>
      <c r="F8" s="942">
        <v>1.41</v>
      </c>
      <c r="G8" s="942">
        <v>0.45</v>
      </c>
      <c r="H8" s="942">
        <v>0</v>
      </c>
      <c r="I8" s="942">
        <v>0</v>
      </c>
      <c r="J8" s="942">
        <v>0</v>
      </c>
    </row>
    <row r="9" spans="1:10" s="34" customFormat="1" ht="18" customHeight="1">
      <c r="A9" s="941">
        <v>7</v>
      </c>
      <c r="B9" s="942" t="s">
        <v>978</v>
      </c>
      <c r="C9" s="943">
        <v>2942.16</v>
      </c>
      <c r="D9" s="943">
        <v>166240.48000000001</v>
      </c>
      <c r="E9" s="942">
        <v>2.4</v>
      </c>
      <c r="F9" s="942">
        <v>0.85</v>
      </c>
      <c r="G9" s="942">
        <v>0.24</v>
      </c>
      <c r="H9" s="942">
        <v>0</v>
      </c>
      <c r="I9" s="942">
        <v>0</v>
      </c>
      <c r="J9" s="942">
        <v>0</v>
      </c>
    </row>
    <row r="10" spans="1:10" s="34" customFormat="1" ht="18" customHeight="1">
      <c r="A10" s="941">
        <v>8</v>
      </c>
      <c r="B10" s="942" t="s">
        <v>979</v>
      </c>
      <c r="C10" s="943">
        <v>24.086829600000002</v>
      </c>
      <c r="D10" s="943">
        <v>40826.21</v>
      </c>
      <c r="E10" s="942">
        <v>0.59</v>
      </c>
      <c r="F10" s="942">
        <v>0.4</v>
      </c>
      <c r="G10" s="942">
        <v>0.11</v>
      </c>
      <c r="H10" s="942">
        <v>0</v>
      </c>
      <c r="I10" s="942">
        <v>0</v>
      </c>
      <c r="J10" s="942">
        <v>0</v>
      </c>
    </row>
    <row r="11" spans="1:10" s="34" customFormat="1" ht="18" customHeight="1">
      <c r="A11" s="941">
        <v>9</v>
      </c>
      <c r="B11" s="942" t="s">
        <v>980</v>
      </c>
      <c r="C11" s="943">
        <v>161.36280719999999</v>
      </c>
      <c r="D11" s="943">
        <v>47825.62</v>
      </c>
      <c r="E11" s="942">
        <v>0.69</v>
      </c>
      <c r="F11" s="942">
        <v>7.0000000000000007E-2</v>
      </c>
      <c r="G11" s="942">
        <v>0</v>
      </c>
      <c r="H11" s="942">
        <v>0</v>
      </c>
      <c r="I11" s="942">
        <v>0</v>
      </c>
      <c r="J11" s="942">
        <v>0</v>
      </c>
    </row>
    <row r="12" spans="1:10" s="34" customFormat="1" ht="18" customHeight="1">
      <c r="A12" s="941">
        <v>10</v>
      </c>
      <c r="B12" s="942" t="s">
        <v>981</v>
      </c>
      <c r="C12" s="943">
        <v>85.746478499999995</v>
      </c>
      <c r="D12" s="943">
        <v>51418.06</v>
      </c>
      <c r="E12" s="942">
        <v>0.74</v>
      </c>
      <c r="F12" s="942">
        <v>0.41</v>
      </c>
      <c r="G12" s="942">
        <v>7.0000000000000007E-2</v>
      </c>
      <c r="H12" s="942">
        <v>0</v>
      </c>
      <c r="I12" s="942">
        <v>0</v>
      </c>
      <c r="J12" s="942">
        <v>0</v>
      </c>
    </row>
    <row r="13" spans="1:10" s="34" customFormat="1" ht="18" customHeight="1">
      <c r="A13" s="941">
        <v>11</v>
      </c>
      <c r="B13" s="942" t="s">
        <v>982</v>
      </c>
      <c r="C13" s="943">
        <v>131.6578552</v>
      </c>
      <c r="D13" s="943">
        <v>60500.26</v>
      </c>
      <c r="E13" s="942">
        <v>0.87</v>
      </c>
      <c r="F13" s="942">
        <v>1.1100000000000001</v>
      </c>
      <c r="G13" s="942">
        <v>0.38</v>
      </c>
      <c r="H13" s="942">
        <v>0</v>
      </c>
      <c r="I13" s="942">
        <v>0</v>
      </c>
      <c r="J13" s="942">
        <v>0</v>
      </c>
    </row>
    <row r="14" spans="1:10" s="34" customFormat="1" ht="18" customHeight="1">
      <c r="A14" s="941">
        <v>12</v>
      </c>
      <c r="B14" s="942" t="s">
        <v>983</v>
      </c>
      <c r="C14" s="943">
        <v>542.73301919999994</v>
      </c>
      <c r="D14" s="943">
        <v>121313.33</v>
      </c>
      <c r="E14" s="942">
        <v>1.75</v>
      </c>
      <c r="F14" s="942">
        <v>0.89</v>
      </c>
      <c r="G14" s="942">
        <v>0.28000000000000003</v>
      </c>
      <c r="H14" s="942">
        <v>0</v>
      </c>
      <c r="I14" s="942">
        <v>0</v>
      </c>
      <c r="J14" s="942">
        <v>0</v>
      </c>
    </row>
    <row r="15" spans="1:10" s="34" customFormat="1" ht="18" customHeight="1">
      <c r="A15" s="941">
        <v>13</v>
      </c>
      <c r="B15" s="942" t="s">
        <v>984</v>
      </c>
      <c r="C15" s="943">
        <v>350.92194360000002</v>
      </c>
      <c r="D15" s="943">
        <v>414759.17</v>
      </c>
      <c r="E15" s="942">
        <v>5.98</v>
      </c>
      <c r="F15" s="942">
        <v>1.21</v>
      </c>
      <c r="G15" s="942">
        <v>0.56000000000000005</v>
      </c>
      <c r="H15" s="942">
        <v>0</v>
      </c>
      <c r="I15" s="942">
        <v>0</v>
      </c>
      <c r="J15" s="942">
        <v>0</v>
      </c>
    </row>
    <row r="16" spans="1:10" s="34" customFormat="1" ht="18" customHeight="1">
      <c r="A16" s="941">
        <v>14</v>
      </c>
      <c r="B16" s="942" t="s">
        <v>985</v>
      </c>
      <c r="C16" s="943">
        <v>554.23357109999995</v>
      </c>
      <c r="D16" s="943">
        <v>624262.13</v>
      </c>
      <c r="E16" s="942">
        <v>9</v>
      </c>
      <c r="F16" s="942">
        <v>1.07</v>
      </c>
      <c r="G16" s="942">
        <v>0.56000000000000005</v>
      </c>
      <c r="H16" s="942">
        <v>0</v>
      </c>
      <c r="I16" s="942">
        <v>0</v>
      </c>
      <c r="J16" s="942">
        <v>0</v>
      </c>
    </row>
    <row r="17" spans="1:10" s="34" customFormat="1" ht="18" customHeight="1">
      <c r="A17" s="941">
        <v>15</v>
      </c>
      <c r="B17" s="942" t="s">
        <v>986</v>
      </c>
      <c r="C17" s="943">
        <v>2112.52</v>
      </c>
      <c r="D17" s="943">
        <v>53503.16</v>
      </c>
      <c r="E17" s="942">
        <v>0.77</v>
      </c>
      <c r="F17" s="942">
        <v>0.84</v>
      </c>
      <c r="G17" s="942">
        <v>0.34</v>
      </c>
      <c r="H17" s="942">
        <v>0</v>
      </c>
      <c r="I17" s="942">
        <v>0</v>
      </c>
      <c r="J17" s="942">
        <v>0</v>
      </c>
    </row>
    <row r="18" spans="1:10" s="34" customFormat="1" ht="18" customHeight="1">
      <c r="A18" s="941">
        <v>16</v>
      </c>
      <c r="B18" s="942" t="s">
        <v>987</v>
      </c>
      <c r="C18" s="943">
        <v>224.71727240000001</v>
      </c>
      <c r="D18" s="943">
        <v>83057.08</v>
      </c>
      <c r="E18" s="942">
        <v>1.2</v>
      </c>
      <c r="F18" s="942">
        <v>1.41</v>
      </c>
      <c r="G18" s="942">
        <v>0.31</v>
      </c>
      <c r="H18" s="942">
        <v>0</v>
      </c>
      <c r="I18" s="942">
        <v>0</v>
      </c>
      <c r="J18" s="942">
        <v>0</v>
      </c>
    </row>
    <row r="19" spans="1:10" s="34" customFormat="1" ht="18" customHeight="1">
      <c r="A19" s="941">
        <v>17</v>
      </c>
      <c r="B19" s="942" t="s">
        <v>988</v>
      </c>
      <c r="C19" s="943">
        <v>234.95912619999999</v>
      </c>
      <c r="D19" s="943">
        <v>194441.7</v>
      </c>
      <c r="E19" s="942">
        <v>2.8</v>
      </c>
      <c r="F19" s="942">
        <v>0.55000000000000004</v>
      </c>
      <c r="G19" s="942">
        <v>0.18</v>
      </c>
      <c r="H19" s="942">
        <v>0</v>
      </c>
      <c r="I19" s="942">
        <v>0</v>
      </c>
      <c r="J19" s="942">
        <v>0</v>
      </c>
    </row>
    <row r="20" spans="1:10" s="34" customFormat="1" ht="18" customHeight="1">
      <c r="A20" s="941">
        <v>18</v>
      </c>
      <c r="B20" s="942" t="s">
        <v>989</v>
      </c>
      <c r="C20" s="943">
        <v>1389.3</v>
      </c>
      <c r="D20" s="943">
        <v>515709.2</v>
      </c>
      <c r="E20" s="942">
        <v>7.44</v>
      </c>
      <c r="F20" s="942">
        <v>1.25</v>
      </c>
      <c r="G20" s="942">
        <v>0.51</v>
      </c>
      <c r="H20" s="942">
        <v>0</v>
      </c>
      <c r="I20" s="942">
        <v>0</v>
      </c>
      <c r="J20" s="942">
        <v>0</v>
      </c>
    </row>
    <row r="21" spans="1:10" s="34" customFormat="1" ht="18" customHeight="1">
      <c r="A21" s="941">
        <v>19</v>
      </c>
      <c r="B21" s="942" t="s">
        <v>990</v>
      </c>
      <c r="C21" s="943">
        <v>774.615813</v>
      </c>
      <c r="D21" s="943">
        <v>59969.5</v>
      </c>
      <c r="E21" s="942">
        <v>0.86</v>
      </c>
      <c r="F21" s="942">
        <v>1.4</v>
      </c>
      <c r="G21" s="942">
        <v>0.34</v>
      </c>
      <c r="H21" s="942">
        <v>0</v>
      </c>
      <c r="I21" s="942">
        <v>0</v>
      </c>
      <c r="J21" s="942">
        <v>0</v>
      </c>
    </row>
    <row r="22" spans="1:10" s="34" customFormat="1" ht="18" customHeight="1">
      <c r="A22" s="941">
        <v>20</v>
      </c>
      <c r="B22" s="942" t="s">
        <v>991</v>
      </c>
      <c r="C22" s="943">
        <v>2130.87</v>
      </c>
      <c r="D22" s="943">
        <v>633897.44999999995</v>
      </c>
      <c r="E22" s="942">
        <v>9.14</v>
      </c>
      <c r="F22" s="942">
        <v>0.81</v>
      </c>
      <c r="G22" s="942">
        <v>0.35</v>
      </c>
      <c r="H22" s="942">
        <v>0</v>
      </c>
      <c r="I22" s="942">
        <v>0</v>
      </c>
      <c r="J22" s="942">
        <v>0</v>
      </c>
    </row>
    <row r="23" spans="1:10" s="34" customFormat="1" ht="18" customHeight="1">
      <c r="A23" s="941">
        <v>21</v>
      </c>
      <c r="B23" s="942" t="s">
        <v>992</v>
      </c>
      <c r="C23" s="943">
        <v>1232.08</v>
      </c>
      <c r="D23" s="943">
        <v>144695.09</v>
      </c>
      <c r="E23" s="942">
        <v>2.09</v>
      </c>
      <c r="F23" s="942">
        <v>0.87</v>
      </c>
      <c r="G23" s="942">
        <v>0.31</v>
      </c>
      <c r="H23" s="942">
        <v>0</v>
      </c>
      <c r="I23" s="942">
        <v>0</v>
      </c>
      <c r="J23" s="942">
        <v>0</v>
      </c>
    </row>
    <row r="24" spans="1:10" s="34" customFormat="1" ht="18" customHeight="1">
      <c r="A24" s="941">
        <v>22</v>
      </c>
      <c r="B24" s="942" t="s">
        <v>993</v>
      </c>
      <c r="C24" s="943">
        <v>241.72197299999999</v>
      </c>
      <c r="D24" s="943">
        <v>61489.18</v>
      </c>
      <c r="E24" s="942">
        <v>0.89</v>
      </c>
      <c r="F24" s="942">
        <v>0.59</v>
      </c>
      <c r="G24" s="942">
        <v>0.09</v>
      </c>
      <c r="H24" s="942">
        <v>0</v>
      </c>
      <c r="I24" s="942">
        <v>0</v>
      </c>
      <c r="J24" s="942">
        <v>0</v>
      </c>
    </row>
    <row r="25" spans="1:10" s="34" customFormat="1" ht="18" customHeight="1">
      <c r="A25" s="941">
        <v>23</v>
      </c>
      <c r="B25" s="942" t="s">
        <v>994</v>
      </c>
      <c r="C25" s="943">
        <v>992.04068299999994</v>
      </c>
      <c r="D25" s="943">
        <v>264533.23</v>
      </c>
      <c r="E25" s="942">
        <v>3.81</v>
      </c>
      <c r="F25" s="942">
        <v>1.1499999999999999</v>
      </c>
      <c r="G25" s="942">
        <v>0.45</v>
      </c>
      <c r="H25" s="942">
        <v>0</v>
      </c>
      <c r="I25" s="942">
        <v>0</v>
      </c>
      <c r="J25" s="942">
        <v>0</v>
      </c>
    </row>
    <row r="26" spans="1:10" s="34" customFormat="1" ht="18" customHeight="1">
      <c r="A26" s="941">
        <v>24</v>
      </c>
      <c r="B26" s="942" t="s">
        <v>995</v>
      </c>
      <c r="C26" s="943">
        <v>280.94199120000002</v>
      </c>
      <c r="D26" s="943">
        <v>220201.15</v>
      </c>
      <c r="E26" s="942">
        <v>3.18</v>
      </c>
      <c r="F26" s="942">
        <v>0.99</v>
      </c>
      <c r="G26" s="942">
        <v>0.42</v>
      </c>
      <c r="H26" s="942">
        <v>0</v>
      </c>
      <c r="I26" s="942">
        <v>0</v>
      </c>
      <c r="J26" s="942">
        <v>0</v>
      </c>
    </row>
    <row r="27" spans="1:10" s="34" customFormat="1" ht="18" customHeight="1">
      <c r="A27" s="941">
        <v>25</v>
      </c>
      <c r="B27" s="942" t="s">
        <v>996</v>
      </c>
      <c r="C27" s="943">
        <v>621.596272</v>
      </c>
      <c r="D27" s="943">
        <v>75866.100000000006</v>
      </c>
      <c r="E27" s="942">
        <v>1.0900000000000001</v>
      </c>
      <c r="F27" s="942">
        <v>0.97</v>
      </c>
      <c r="G27" s="942">
        <v>0.28000000000000003</v>
      </c>
      <c r="H27" s="942">
        <v>0</v>
      </c>
      <c r="I27" s="942">
        <v>0</v>
      </c>
      <c r="J27" s="942">
        <v>0</v>
      </c>
    </row>
    <row r="28" spans="1:10" s="34" customFormat="1" ht="18" customHeight="1">
      <c r="A28" s="941">
        <v>26</v>
      </c>
      <c r="B28" s="942" t="s">
        <v>997</v>
      </c>
      <c r="C28" s="943">
        <v>151.04003</v>
      </c>
      <c r="D28" s="943">
        <v>109577.42</v>
      </c>
      <c r="E28" s="942">
        <v>1.58</v>
      </c>
      <c r="F28" s="942">
        <v>0.77</v>
      </c>
      <c r="G28" s="942">
        <v>0.2</v>
      </c>
      <c r="H28" s="942">
        <v>0</v>
      </c>
      <c r="I28" s="942">
        <v>0</v>
      </c>
      <c r="J28" s="942">
        <v>0</v>
      </c>
    </row>
    <row r="29" spans="1:10" s="34" customFormat="1" ht="18" customHeight="1">
      <c r="A29" s="941">
        <v>27</v>
      </c>
      <c r="B29" s="942" t="s">
        <v>998</v>
      </c>
      <c r="C29" s="943">
        <v>96.415716000000003</v>
      </c>
      <c r="D29" s="943">
        <v>63325.67</v>
      </c>
      <c r="E29" s="942">
        <v>0.91</v>
      </c>
      <c r="F29" s="942">
        <v>0.4</v>
      </c>
      <c r="G29" s="942">
        <v>0.13</v>
      </c>
      <c r="H29" s="942">
        <v>0</v>
      </c>
      <c r="I29" s="942">
        <v>0</v>
      </c>
      <c r="J29" s="942">
        <v>0</v>
      </c>
    </row>
    <row r="30" spans="1:10" s="34" customFormat="1" ht="18" customHeight="1">
      <c r="A30" s="941">
        <v>28</v>
      </c>
      <c r="B30" s="942" t="s">
        <v>999</v>
      </c>
      <c r="C30" s="943">
        <v>9894.56</v>
      </c>
      <c r="D30" s="943">
        <v>65938.47</v>
      </c>
      <c r="E30" s="942">
        <v>0.95</v>
      </c>
      <c r="F30" s="942">
        <v>0.91</v>
      </c>
      <c r="G30" s="942">
        <v>0.26</v>
      </c>
      <c r="H30" s="942">
        <v>0</v>
      </c>
      <c r="I30" s="942">
        <v>0</v>
      </c>
      <c r="J30" s="942">
        <v>0</v>
      </c>
    </row>
    <row r="31" spans="1:10" s="34" customFormat="1" ht="18" customHeight="1">
      <c r="A31" s="941">
        <v>29</v>
      </c>
      <c r="B31" s="942" t="s">
        <v>1000</v>
      </c>
      <c r="C31" s="943">
        <v>6290.14</v>
      </c>
      <c r="D31" s="943">
        <v>59205.69</v>
      </c>
      <c r="E31" s="942">
        <v>0.85</v>
      </c>
      <c r="F31" s="942">
        <v>0.83</v>
      </c>
      <c r="G31" s="942">
        <v>0.16</v>
      </c>
      <c r="H31" s="942">
        <v>0</v>
      </c>
      <c r="I31" s="942">
        <v>0</v>
      </c>
      <c r="J31" s="942">
        <v>0</v>
      </c>
    </row>
    <row r="32" spans="1:10" s="34" customFormat="1" ht="18" customHeight="1">
      <c r="A32" s="941">
        <v>30</v>
      </c>
      <c r="B32" s="942" t="s">
        <v>1001</v>
      </c>
      <c r="C32" s="943">
        <v>6975.45</v>
      </c>
      <c r="D32" s="943">
        <v>70991.570000000007</v>
      </c>
      <c r="E32" s="942">
        <v>1.02</v>
      </c>
      <c r="F32" s="942">
        <v>0.59</v>
      </c>
      <c r="G32" s="942">
        <v>0.06</v>
      </c>
      <c r="H32" s="942">
        <v>0</v>
      </c>
      <c r="I32" s="942">
        <v>0</v>
      </c>
      <c r="J32" s="942">
        <v>0</v>
      </c>
    </row>
    <row r="33" spans="1:11" s="34" customFormat="1" ht="18" customHeight="1">
      <c r="A33" s="941">
        <v>31</v>
      </c>
      <c r="B33" s="942" t="s">
        <v>1002</v>
      </c>
      <c r="C33" s="943">
        <v>7187.42</v>
      </c>
      <c r="D33" s="943">
        <v>811993.85</v>
      </c>
      <c r="E33" s="942">
        <v>11.71</v>
      </c>
      <c r="F33" s="942">
        <v>1.0900000000000001</v>
      </c>
      <c r="G33" s="942">
        <v>0.48</v>
      </c>
      <c r="H33" s="942">
        <v>0</v>
      </c>
      <c r="I33" s="942">
        <v>0</v>
      </c>
      <c r="J33" s="942">
        <v>0</v>
      </c>
    </row>
    <row r="34" spans="1:11" s="34" customFormat="1" ht="18" customHeight="1">
      <c r="A34" s="941">
        <v>32</v>
      </c>
      <c r="B34" s="942" t="s">
        <v>957</v>
      </c>
      <c r="C34" s="943">
        <v>892.46115339999994</v>
      </c>
      <c r="D34" s="943">
        <v>185134.15</v>
      </c>
      <c r="E34" s="942">
        <v>2.67</v>
      </c>
      <c r="F34" s="942">
        <v>1.26</v>
      </c>
      <c r="G34" s="942">
        <v>0.47</v>
      </c>
      <c r="H34" s="942">
        <v>0</v>
      </c>
      <c r="I34" s="942">
        <v>0</v>
      </c>
      <c r="J34" s="942">
        <v>0</v>
      </c>
    </row>
    <row r="35" spans="1:11" s="34" customFormat="1" ht="18" customHeight="1">
      <c r="A35" s="941">
        <v>33</v>
      </c>
      <c r="B35" s="942" t="s">
        <v>1003</v>
      </c>
      <c r="C35" s="943">
        <v>239.92756900000001</v>
      </c>
      <c r="D35" s="943">
        <v>92165.79</v>
      </c>
      <c r="E35" s="942">
        <v>1.33</v>
      </c>
      <c r="F35" s="942">
        <v>0.71</v>
      </c>
      <c r="G35" s="942">
        <v>0.2</v>
      </c>
      <c r="H35" s="942">
        <v>0</v>
      </c>
      <c r="I35" s="942">
        <v>0</v>
      </c>
      <c r="J35" s="942">
        <v>0</v>
      </c>
    </row>
    <row r="36" spans="1:11" s="34" customFormat="1" ht="18" customHeight="1">
      <c r="A36" s="941">
        <v>34</v>
      </c>
      <c r="B36" s="942" t="s">
        <v>1004</v>
      </c>
      <c r="C36" s="943">
        <v>664.12135220000005</v>
      </c>
      <c r="D36" s="943">
        <v>80808.27</v>
      </c>
      <c r="E36" s="942">
        <v>1.17</v>
      </c>
      <c r="F36" s="942">
        <v>1.77</v>
      </c>
      <c r="G36" s="942">
        <v>0.33</v>
      </c>
      <c r="H36" s="942">
        <v>0</v>
      </c>
      <c r="I36" s="942">
        <v>0</v>
      </c>
      <c r="J36" s="942">
        <v>0</v>
      </c>
    </row>
    <row r="37" spans="1:11" s="34" customFormat="1" ht="18" customHeight="1">
      <c r="A37" s="941">
        <v>35</v>
      </c>
      <c r="B37" s="942" t="s">
        <v>1005</v>
      </c>
      <c r="C37" s="943">
        <v>1220.71</v>
      </c>
      <c r="D37" s="943">
        <v>98434.85</v>
      </c>
      <c r="E37" s="942">
        <v>1.42</v>
      </c>
      <c r="F37" s="942">
        <v>1.51</v>
      </c>
      <c r="G37" s="942">
        <v>0.33</v>
      </c>
      <c r="H37" s="942">
        <v>0</v>
      </c>
      <c r="I37" s="942">
        <v>0</v>
      </c>
      <c r="J37" s="942">
        <v>0</v>
      </c>
    </row>
    <row r="38" spans="1:11" s="34" customFormat="1" ht="18" customHeight="1">
      <c r="A38" s="941">
        <v>36</v>
      </c>
      <c r="B38" s="942" t="s">
        <v>1006</v>
      </c>
      <c r="C38" s="943">
        <v>375.23847060000003</v>
      </c>
      <c r="D38" s="943">
        <v>384628.56</v>
      </c>
      <c r="E38" s="942">
        <v>5.55</v>
      </c>
      <c r="F38" s="942">
        <v>0.7</v>
      </c>
      <c r="G38" s="942">
        <v>0.27</v>
      </c>
      <c r="H38" s="942">
        <v>0</v>
      </c>
      <c r="I38" s="942">
        <v>0</v>
      </c>
      <c r="J38" s="942">
        <v>0</v>
      </c>
    </row>
    <row r="39" spans="1:11" s="34" customFormat="1" ht="18" customHeight="1">
      <c r="A39" s="941">
        <v>37</v>
      </c>
      <c r="B39" s="942" t="s">
        <v>1007</v>
      </c>
      <c r="C39" s="943">
        <v>495.90713449999998</v>
      </c>
      <c r="D39" s="943">
        <v>90943.31</v>
      </c>
      <c r="E39" s="942">
        <v>1.31</v>
      </c>
      <c r="F39" s="942">
        <v>1.05</v>
      </c>
      <c r="G39" s="942">
        <v>0.31</v>
      </c>
      <c r="H39" s="942">
        <v>0</v>
      </c>
      <c r="I39" s="942">
        <v>0</v>
      </c>
      <c r="J39" s="942">
        <v>0</v>
      </c>
    </row>
    <row r="40" spans="1:11" s="34" customFormat="1" ht="18" customHeight="1">
      <c r="A40" s="941">
        <v>38</v>
      </c>
      <c r="B40" s="942" t="s">
        <v>1008</v>
      </c>
      <c r="C40" s="943">
        <v>88.778616</v>
      </c>
      <c r="D40" s="943">
        <v>106492.71</v>
      </c>
      <c r="E40" s="942">
        <v>1.54</v>
      </c>
      <c r="F40" s="942">
        <v>1.08</v>
      </c>
      <c r="G40" s="942">
        <v>0.33</v>
      </c>
      <c r="H40" s="942">
        <v>0</v>
      </c>
      <c r="I40" s="942">
        <v>0</v>
      </c>
      <c r="J40" s="942">
        <v>0</v>
      </c>
    </row>
    <row r="41" spans="1:11" s="34" customFormat="1" ht="18" customHeight="1">
      <c r="A41" s="941">
        <v>39</v>
      </c>
      <c r="B41" s="942" t="s">
        <v>1009</v>
      </c>
      <c r="C41" s="943">
        <v>288.66675800000002</v>
      </c>
      <c r="D41" s="943">
        <v>73939.87</v>
      </c>
      <c r="E41" s="942">
        <v>1.07</v>
      </c>
      <c r="F41" s="942">
        <v>0.88</v>
      </c>
      <c r="G41" s="942">
        <v>0.31</v>
      </c>
      <c r="H41" s="942">
        <v>0</v>
      </c>
      <c r="I41" s="942">
        <v>0</v>
      </c>
      <c r="J41" s="942">
        <v>0</v>
      </c>
    </row>
    <row r="42" spans="1:11" s="34" customFormat="1" ht="18" customHeight="1">
      <c r="A42" s="941">
        <v>40</v>
      </c>
      <c r="B42" s="942" t="s">
        <v>1010</v>
      </c>
      <c r="C42" s="943">
        <v>1143.81</v>
      </c>
      <c r="D42" s="943">
        <v>94453.37</v>
      </c>
      <c r="E42" s="942">
        <v>1.36</v>
      </c>
      <c r="F42" s="942">
        <v>1.01</v>
      </c>
      <c r="G42" s="942">
        <v>0.3</v>
      </c>
      <c r="H42" s="942">
        <v>0</v>
      </c>
      <c r="I42" s="942">
        <v>0</v>
      </c>
      <c r="J42" s="942">
        <v>0</v>
      </c>
    </row>
    <row r="43" spans="1:11" s="34" customFormat="1" ht="18.75" customHeight="1">
      <c r="A43" s="1108" t="s">
        <v>68</v>
      </c>
      <c r="B43" s="1108"/>
      <c r="C43" s="1108"/>
      <c r="D43" s="1108"/>
      <c r="E43" s="1108"/>
      <c r="F43" s="1108"/>
      <c r="G43" s="1108"/>
      <c r="H43" s="1108"/>
      <c r="I43" s="1108"/>
      <c r="J43" s="1108"/>
      <c r="K43" s="1108"/>
    </row>
    <row r="44" spans="1:11" s="34" customFormat="1" ht="18" customHeight="1">
      <c r="A44" s="1108" t="s">
        <v>231</v>
      </c>
      <c r="B44" s="1108"/>
      <c r="C44" s="1108"/>
      <c r="D44" s="1108"/>
      <c r="E44" s="1108"/>
      <c r="F44" s="1108"/>
      <c r="G44" s="1108"/>
      <c r="H44" s="1108"/>
      <c r="I44" s="1108"/>
      <c r="J44" s="1108"/>
      <c r="K44" s="1108"/>
    </row>
    <row r="45" spans="1:11" s="34" customFormat="1" ht="18" customHeight="1">
      <c r="A45" s="1108" t="s">
        <v>232</v>
      </c>
      <c r="B45" s="1108"/>
      <c r="C45" s="1108"/>
      <c r="D45" s="1108"/>
      <c r="E45" s="1108"/>
      <c r="F45" s="1108"/>
      <c r="G45" s="1108"/>
      <c r="H45" s="1108"/>
      <c r="I45" s="1108"/>
      <c r="J45" s="1108"/>
      <c r="K45" s="1108"/>
    </row>
    <row r="46" spans="1:11" s="34" customFormat="1" ht="18" customHeight="1">
      <c r="A46" s="1108" t="s">
        <v>233</v>
      </c>
      <c r="B46" s="1108"/>
      <c r="C46" s="1108"/>
      <c r="D46" s="1108"/>
      <c r="E46" s="1108"/>
      <c r="F46" s="1108"/>
      <c r="G46" s="1108"/>
      <c r="H46" s="1108"/>
      <c r="I46" s="1108"/>
      <c r="J46" s="1108"/>
      <c r="K46" s="1108"/>
    </row>
    <row r="47" spans="1:11" s="34" customFormat="1" ht="18" customHeight="1">
      <c r="A47" s="1108" t="s">
        <v>234</v>
      </c>
      <c r="B47" s="1108"/>
      <c r="C47" s="1108"/>
      <c r="D47" s="1108"/>
      <c r="E47" s="1108"/>
      <c r="F47" s="1108"/>
      <c r="G47" s="1108"/>
      <c r="H47" s="1108"/>
      <c r="I47" s="1108"/>
      <c r="J47" s="1108"/>
      <c r="K47" s="1108"/>
    </row>
    <row r="48" spans="1:11" s="34" customFormat="1" ht="18" customHeight="1">
      <c r="A48" s="998" t="s">
        <v>209</v>
      </c>
      <c r="B48" s="998"/>
      <c r="C48" s="998"/>
      <c r="D48" s="998"/>
      <c r="E48" s="998"/>
      <c r="F48" s="998"/>
      <c r="G48" s="998"/>
      <c r="H48" s="998"/>
      <c r="I48" s="998"/>
      <c r="J48" s="998"/>
      <c r="K48" s="998"/>
    </row>
    <row r="49" s="34" customFormat="1" ht="28.35" customHeight="1"/>
  </sheetData>
  <mergeCells count="7">
    <mergeCell ref="A48:K48"/>
    <mergeCell ref="A47:K47"/>
    <mergeCell ref="A1:B1"/>
    <mergeCell ref="A43:K43"/>
    <mergeCell ref="A44:K44"/>
    <mergeCell ref="A45:K45"/>
    <mergeCell ref="A46:K46"/>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0"/>
  <sheetViews>
    <sheetView zoomScaleNormal="100" workbookViewId="0">
      <selection activeCell="L18" sqref="L18"/>
    </sheetView>
  </sheetViews>
  <sheetFormatPr defaultColWidth="9.140625" defaultRowHeight="15"/>
  <cols>
    <col min="1" max="10" width="10.5703125" style="16" bestFit="1" customWidth="1"/>
    <col min="11" max="11" width="4.5703125" style="16" bestFit="1" customWidth="1"/>
    <col min="12" max="16384" width="9.140625" style="16"/>
  </cols>
  <sheetData>
    <row r="1" spans="1:10" ht="15.75" customHeight="1">
      <c r="A1" s="977" t="s">
        <v>235</v>
      </c>
      <c r="B1" s="977"/>
      <c r="C1" s="977"/>
      <c r="D1" s="977"/>
      <c r="E1" s="977"/>
      <c r="F1" s="977"/>
      <c r="G1" s="977"/>
    </row>
    <row r="2" spans="1:10" s="34" customFormat="1" ht="15" customHeight="1">
      <c r="A2" s="1009" t="s">
        <v>110</v>
      </c>
      <c r="B2" s="1064" t="s">
        <v>134</v>
      </c>
      <c r="C2" s="1077"/>
      <c r="D2" s="1065"/>
      <c r="E2" s="1064" t="s">
        <v>135</v>
      </c>
      <c r="F2" s="1077"/>
      <c r="G2" s="1065"/>
      <c r="H2" s="1064" t="s">
        <v>136</v>
      </c>
      <c r="I2" s="1077"/>
      <c r="J2" s="1065"/>
    </row>
    <row r="3" spans="1:10" s="34" customFormat="1" ht="48.75" customHeight="1">
      <c r="A3" s="1010"/>
      <c r="B3" s="18" t="s">
        <v>236</v>
      </c>
      <c r="C3" s="18" t="s">
        <v>237</v>
      </c>
      <c r="D3" s="18" t="s">
        <v>238</v>
      </c>
      <c r="E3" s="18" t="s">
        <v>236</v>
      </c>
      <c r="F3" s="18" t="s">
        <v>237</v>
      </c>
      <c r="G3" s="18" t="s">
        <v>238</v>
      </c>
      <c r="H3" s="18" t="s">
        <v>236</v>
      </c>
      <c r="I3" s="18" t="s">
        <v>237</v>
      </c>
      <c r="J3" s="18" t="s">
        <v>238</v>
      </c>
    </row>
    <row r="4" spans="1:10" s="41" customFormat="1" ht="15.75" customHeight="1">
      <c r="A4" s="23" t="s">
        <v>93</v>
      </c>
      <c r="B4" s="25">
        <v>1711</v>
      </c>
      <c r="C4" s="25">
        <v>2151</v>
      </c>
      <c r="D4" s="72">
        <v>0.79544398000000005</v>
      </c>
      <c r="E4" s="25">
        <v>977</v>
      </c>
      <c r="F4" s="25">
        <v>1044</v>
      </c>
      <c r="G4" s="72">
        <v>0.94</v>
      </c>
      <c r="H4" s="26">
        <v>0</v>
      </c>
      <c r="I4" s="26">
        <v>4</v>
      </c>
      <c r="J4" s="73">
        <v>0</v>
      </c>
    </row>
    <row r="5" spans="1:10" s="41" customFormat="1" ht="15.75" customHeight="1">
      <c r="A5" s="23" t="s">
        <v>94</v>
      </c>
      <c r="B5" s="25">
        <v>3423</v>
      </c>
      <c r="C5" s="25">
        <v>490</v>
      </c>
      <c r="D5" s="72">
        <v>6.9857142857142858</v>
      </c>
      <c r="E5" s="25">
        <v>298</v>
      </c>
      <c r="F5" s="25">
        <v>1758</v>
      </c>
      <c r="G5" s="72">
        <v>0.17</v>
      </c>
      <c r="H5" s="26">
        <v>2</v>
      </c>
      <c r="I5" s="26">
        <v>3</v>
      </c>
      <c r="J5" s="73">
        <v>0.66666666699999999</v>
      </c>
    </row>
    <row r="6" spans="1:10" s="34" customFormat="1" ht="15.75" customHeight="1">
      <c r="A6" s="19" t="s">
        <v>95</v>
      </c>
      <c r="B6" s="21">
        <v>1507</v>
      </c>
      <c r="C6" s="21">
        <v>2198</v>
      </c>
      <c r="D6" s="71">
        <v>0.68562329399999999</v>
      </c>
      <c r="E6" s="21">
        <v>814</v>
      </c>
      <c r="F6" s="21">
        <v>1208</v>
      </c>
      <c r="G6" s="71">
        <v>0.67</v>
      </c>
      <c r="H6" s="22">
        <v>1</v>
      </c>
      <c r="I6" s="22">
        <v>0</v>
      </c>
      <c r="J6" s="64">
        <v>0</v>
      </c>
    </row>
    <row r="7" spans="1:10" s="34" customFormat="1" ht="15.75" customHeight="1">
      <c r="A7" s="19" t="s">
        <v>96</v>
      </c>
      <c r="B7" s="21">
        <v>2836</v>
      </c>
      <c r="C7" s="21">
        <v>863</v>
      </c>
      <c r="D7" s="71">
        <v>3.2862108920000002</v>
      </c>
      <c r="E7" s="21">
        <v>1678</v>
      </c>
      <c r="F7" s="21">
        <v>349</v>
      </c>
      <c r="G7" s="71">
        <v>4.8099999999999996</v>
      </c>
      <c r="H7" s="22">
        <v>0</v>
      </c>
      <c r="I7" s="22">
        <v>1</v>
      </c>
      <c r="J7" s="64">
        <v>0</v>
      </c>
    </row>
    <row r="8" spans="1:10" s="34" customFormat="1" ht="15.75" customHeight="1">
      <c r="A8" s="19" t="s">
        <v>97</v>
      </c>
      <c r="B8" s="21">
        <v>2362</v>
      </c>
      <c r="C8" s="21">
        <v>912</v>
      </c>
      <c r="D8" s="71">
        <v>2.59</v>
      </c>
      <c r="E8" s="21">
        <v>1663</v>
      </c>
      <c r="F8" s="21">
        <v>171</v>
      </c>
      <c r="G8" s="71">
        <v>9.73</v>
      </c>
      <c r="H8" s="22">
        <v>0</v>
      </c>
      <c r="I8" s="22">
        <v>1</v>
      </c>
      <c r="J8" s="64">
        <v>0</v>
      </c>
    </row>
    <row r="9" spans="1:10" s="34" customFormat="1" ht="15.75" customHeight="1">
      <c r="A9" s="19" t="s">
        <v>98</v>
      </c>
      <c r="B9" s="21">
        <v>2667</v>
      </c>
      <c r="C9" s="21">
        <v>1051</v>
      </c>
      <c r="D9" s="71">
        <v>2.5375832539999998</v>
      </c>
      <c r="E9" s="21">
        <v>1457</v>
      </c>
      <c r="F9" s="21">
        <v>580</v>
      </c>
      <c r="G9" s="71">
        <v>2.5099999999999998</v>
      </c>
      <c r="H9" s="22">
        <v>2</v>
      </c>
      <c r="I9" s="22">
        <v>0</v>
      </c>
      <c r="J9" s="64">
        <v>0</v>
      </c>
    </row>
    <row r="10" spans="1:10" s="34" customFormat="1" ht="15.75" customHeight="1">
      <c r="A10" s="19" t="s">
        <v>99</v>
      </c>
      <c r="B10" s="21">
        <v>1661</v>
      </c>
      <c r="C10" s="21">
        <v>2047</v>
      </c>
      <c r="D10" s="71">
        <v>0.81143136299999996</v>
      </c>
      <c r="E10" s="21">
        <v>833</v>
      </c>
      <c r="F10" s="21">
        <v>1224</v>
      </c>
      <c r="G10" s="71">
        <v>0.68</v>
      </c>
      <c r="H10" s="22">
        <v>1</v>
      </c>
      <c r="I10" s="22">
        <v>0</v>
      </c>
      <c r="J10" s="64">
        <v>0</v>
      </c>
    </row>
    <row r="11" spans="1:10" s="34" customFormat="1" ht="15.75" customHeight="1">
      <c r="A11" s="171" t="s">
        <v>100</v>
      </c>
      <c r="B11" s="104">
        <v>1713</v>
      </c>
      <c r="C11" s="104">
        <v>1984</v>
      </c>
      <c r="D11" s="209">
        <v>0.86340725799999996</v>
      </c>
      <c r="E11" s="104">
        <v>1078</v>
      </c>
      <c r="F11" s="104">
        <v>988</v>
      </c>
      <c r="G11" s="209">
        <v>1.0900000000000001</v>
      </c>
      <c r="H11" s="106">
        <v>1</v>
      </c>
      <c r="I11" s="106">
        <v>0</v>
      </c>
      <c r="J11" s="210">
        <v>0</v>
      </c>
    </row>
    <row r="12" spans="1:10" s="34" customFormat="1" ht="15.75" customHeight="1">
      <c r="A12" s="108" t="s">
        <v>766</v>
      </c>
      <c r="B12" s="51">
        <v>2320</v>
      </c>
      <c r="C12" s="51">
        <v>1395</v>
      </c>
      <c r="D12" s="211">
        <v>1.6630824369999999</v>
      </c>
      <c r="E12" s="51">
        <v>1645</v>
      </c>
      <c r="F12" s="51">
        <v>233</v>
      </c>
      <c r="G12" s="211">
        <v>7.06</v>
      </c>
      <c r="H12" s="109">
        <v>0</v>
      </c>
      <c r="I12" s="109">
        <v>3</v>
      </c>
      <c r="J12" s="141">
        <v>0</v>
      </c>
    </row>
    <row r="13" spans="1:10" s="34" customFormat="1" ht="15.75" customHeight="1">
      <c r="A13" s="108" t="s">
        <v>804</v>
      </c>
      <c r="B13" s="51">
        <v>1631</v>
      </c>
      <c r="C13" s="51">
        <v>2090</v>
      </c>
      <c r="D13" s="211">
        <v>0.78038277511961718</v>
      </c>
      <c r="E13" s="51">
        <v>851</v>
      </c>
      <c r="F13" s="51">
        <v>1238</v>
      </c>
      <c r="G13" s="211">
        <v>0.69</v>
      </c>
      <c r="H13" s="109">
        <v>0</v>
      </c>
      <c r="I13" s="109">
        <v>2</v>
      </c>
      <c r="J13" s="141">
        <v>0</v>
      </c>
    </row>
    <row r="14" spans="1:10" s="34" customFormat="1" ht="15.75" customHeight="1">
      <c r="A14" s="108" t="s">
        <v>904</v>
      </c>
      <c r="B14" s="51">
        <v>2029</v>
      </c>
      <c r="C14" s="51">
        <v>1727</v>
      </c>
      <c r="D14" s="211">
        <v>1.1748697162709902</v>
      </c>
      <c r="E14" s="51">
        <v>836</v>
      </c>
      <c r="F14" s="51">
        <v>1183</v>
      </c>
      <c r="G14" s="211">
        <v>0.71</v>
      </c>
      <c r="H14" s="109">
        <v>2</v>
      </c>
      <c r="I14" s="109">
        <v>1</v>
      </c>
      <c r="J14" s="141">
        <v>2</v>
      </c>
    </row>
    <row r="15" spans="1:10" s="34" customFormat="1" ht="15.75" customHeight="1">
      <c r="A15" s="108" t="s">
        <v>917</v>
      </c>
      <c r="B15" s="51">
        <v>3094</v>
      </c>
      <c r="C15" s="51">
        <v>687</v>
      </c>
      <c r="D15" s="211">
        <v>4.5036390101892287</v>
      </c>
      <c r="E15" s="51">
        <v>506</v>
      </c>
      <c r="F15" s="51">
        <v>1651</v>
      </c>
      <c r="G15" s="211">
        <v>0.31</v>
      </c>
      <c r="H15" s="109">
        <v>1</v>
      </c>
      <c r="I15" s="109">
        <v>1</v>
      </c>
      <c r="J15" s="141">
        <v>1</v>
      </c>
    </row>
    <row r="16" spans="1:10" s="34" customFormat="1" ht="15.75" customHeight="1">
      <c r="A16" s="108" t="s">
        <v>1149</v>
      </c>
      <c r="B16" s="51">
        <v>1082</v>
      </c>
      <c r="C16" s="51">
        <v>2700</v>
      </c>
      <c r="D16" s="211">
        <v>0.40074074074074073</v>
      </c>
      <c r="E16" s="51">
        <v>1621</v>
      </c>
      <c r="F16" s="51">
        <v>545</v>
      </c>
      <c r="G16" s="211">
        <v>2.97</v>
      </c>
      <c r="H16" s="109">
        <v>2</v>
      </c>
      <c r="I16" s="109">
        <v>0</v>
      </c>
      <c r="J16" s="141">
        <v>0</v>
      </c>
    </row>
    <row r="17" spans="1:6" s="34" customFormat="1" ht="19.5" customHeight="1">
      <c r="A17" s="1110" t="s">
        <v>239</v>
      </c>
      <c r="B17" s="1110"/>
      <c r="C17" s="1110"/>
      <c r="D17" s="1110"/>
      <c r="E17" s="1110"/>
      <c r="F17" s="1110"/>
    </row>
    <row r="18" spans="1:6" s="34" customFormat="1" ht="18" customHeight="1">
      <c r="A18" s="977" t="s">
        <v>1150</v>
      </c>
      <c r="B18" s="977"/>
      <c r="C18" s="977"/>
      <c r="D18" s="977"/>
      <c r="E18" s="977"/>
      <c r="F18" s="977"/>
    </row>
    <row r="19" spans="1:6" s="34" customFormat="1" ht="18" customHeight="1">
      <c r="A19" s="977" t="s">
        <v>131</v>
      </c>
      <c r="B19" s="977"/>
      <c r="C19" s="977"/>
      <c r="D19" s="977"/>
      <c r="E19" s="977"/>
      <c r="F19" s="977"/>
    </row>
    <row r="20" spans="1:6" s="34" customFormat="1" ht="27.6" customHeight="1"/>
  </sheetData>
  <mergeCells count="8">
    <mergeCell ref="H2:J2"/>
    <mergeCell ref="A17:F17"/>
    <mergeCell ref="A18:F18"/>
    <mergeCell ref="A19:F19"/>
    <mergeCell ref="A1:G1"/>
    <mergeCell ref="A2:A3"/>
    <mergeCell ref="B2:D2"/>
    <mergeCell ref="E2:G2"/>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9"/>
  <sheetViews>
    <sheetView zoomScaleNormal="100" workbookViewId="0">
      <selection activeCell="J19" sqref="J19"/>
    </sheetView>
  </sheetViews>
  <sheetFormatPr defaultColWidth="9.140625" defaultRowHeight="15"/>
  <cols>
    <col min="1" max="1" width="9.85546875" style="16" bestFit="1" customWidth="1"/>
    <col min="2" max="10" width="13.5703125" style="16" bestFit="1" customWidth="1"/>
    <col min="11" max="11" width="4.5703125" style="16" bestFit="1" customWidth="1"/>
    <col min="12" max="16384" width="9.140625" style="16"/>
  </cols>
  <sheetData>
    <row r="1" spans="1:10" ht="13.5" customHeight="1">
      <c r="A1" s="977" t="s">
        <v>240</v>
      </c>
      <c r="B1" s="977"/>
      <c r="C1" s="977"/>
      <c r="D1" s="977"/>
      <c r="E1" s="977"/>
      <c r="F1" s="977"/>
      <c r="G1" s="977"/>
    </row>
    <row r="2" spans="1:10" s="34" customFormat="1" ht="27.75" customHeight="1">
      <c r="A2" s="999" t="s">
        <v>241</v>
      </c>
      <c r="B2" s="1064" t="s">
        <v>134</v>
      </c>
      <c r="C2" s="1077"/>
      <c r="D2" s="1065"/>
      <c r="E2" s="1064" t="s">
        <v>135</v>
      </c>
      <c r="F2" s="1077"/>
      <c r="G2" s="1065"/>
      <c r="H2" s="1064" t="s">
        <v>136</v>
      </c>
      <c r="I2" s="1077"/>
      <c r="J2" s="1065"/>
    </row>
    <row r="3" spans="1:10" s="34" customFormat="1" ht="48" customHeight="1">
      <c r="A3" s="1001"/>
      <c r="B3" s="18" t="s">
        <v>242</v>
      </c>
      <c r="C3" s="18" t="s">
        <v>171</v>
      </c>
      <c r="D3" s="18" t="s">
        <v>243</v>
      </c>
      <c r="E3" s="18" t="s">
        <v>242</v>
      </c>
      <c r="F3" s="18" t="s">
        <v>171</v>
      </c>
      <c r="G3" s="18" t="s">
        <v>243</v>
      </c>
      <c r="H3" s="18" t="s">
        <v>242</v>
      </c>
      <c r="I3" s="18" t="s">
        <v>171</v>
      </c>
      <c r="J3" s="18" t="s">
        <v>243</v>
      </c>
    </row>
    <row r="4" spans="1:10" s="41" customFormat="1" ht="18" customHeight="1">
      <c r="A4" s="23" t="s">
        <v>93</v>
      </c>
      <c r="B4" s="25">
        <v>5477</v>
      </c>
      <c r="C4" s="25">
        <v>4005</v>
      </c>
      <c r="D4" s="74">
        <v>73.123972977907613</v>
      </c>
      <c r="E4" s="25">
        <v>1968</v>
      </c>
      <c r="F4" s="25">
        <v>2053</v>
      </c>
      <c r="G4" s="74">
        <v>104.31910569105692</v>
      </c>
      <c r="H4" s="26">
        <v>298</v>
      </c>
      <c r="I4" s="26">
        <v>7</v>
      </c>
      <c r="J4" s="73">
        <v>2.348993288590604</v>
      </c>
    </row>
    <row r="5" spans="1:10" s="41" customFormat="1" ht="18" customHeight="1">
      <c r="A5" s="303" t="s">
        <v>94</v>
      </c>
      <c r="B5" s="753">
        <v>5344</v>
      </c>
      <c r="C5" s="753">
        <v>4090</v>
      </c>
      <c r="D5" s="754">
        <v>76.534431137724539</v>
      </c>
      <c r="E5" s="300">
        <v>2001</v>
      </c>
      <c r="F5" s="300">
        <v>2198</v>
      </c>
      <c r="G5" s="313">
        <v>109.84507746126937</v>
      </c>
      <c r="H5" s="314">
        <v>294</v>
      </c>
      <c r="I5" s="314">
        <v>9</v>
      </c>
      <c r="J5" s="315">
        <v>3.0612244897959182</v>
      </c>
    </row>
    <row r="6" spans="1:10" s="34" customFormat="1" ht="18" customHeight="1">
      <c r="A6" s="108" t="s">
        <v>95</v>
      </c>
      <c r="B6" s="51">
        <v>5485</v>
      </c>
      <c r="C6" s="51">
        <v>3352</v>
      </c>
      <c r="D6" s="212">
        <v>61.112123974475843</v>
      </c>
      <c r="E6" s="51">
        <v>1968</v>
      </c>
      <c r="F6" s="51">
        <v>1950</v>
      </c>
      <c r="G6" s="212">
        <v>99.08536585365853</v>
      </c>
      <c r="H6" s="109">
        <v>295</v>
      </c>
      <c r="I6" s="109">
        <v>3</v>
      </c>
      <c r="J6" s="141">
        <v>1.0169491525423728</v>
      </c>
    </row>
    <row r="7" spans="1:10" s="34" customFormat="1" ht="18" customHeight="1">
      <c r="A7" s="108" t="s">
        <v>96</v>
      </c>
      <c r="B7" s="51">
        <v>5489</v>
      </c>
      <c r="C7" s="51">
        <v>3756</v>
      </c>
      <c r="D7" s="212">
        <v>68.427764620149389</v>
      </c>
      <c r="E7" s="51">
        <v>1973</v>
      </c>
      <c r="F7" s="51">
        <v>1952</v>
      </c>
      <c r="G7" s="212">
        <v>98.93563101875317</v>
      </c>
      <c r="H7" s="109">
        <v>295</v>
      </c>
      <c r="I7" s="109">
        <v>2</v>
      </c>
      <c r="J7" s="141">
        <v>0.67796610169491522</v>
      </c>
    </row>
    <row r="8" spans="1:10" s="34" customFormat="1" ht="18" customHeight="1">
      <c r="A8" s="108" t="s">
        <v>97</v>
      </c>
      <c r="B8" s="51">
        <v>5494</v>
      </c>
      <c r="C8" s="51">
        <v>3805</v>
      </c>
      <c r="D8" s="212">
        <v>69.257371678194389</v>
      </c>
      <c r="E8" s="51">
        <v>1981</v>
      </c>
      <c r="F8" s="51">
        <v>1968</v>
      </c>
      <c r="G8" s="212">
        <v>99.343765774861183</v>
      </c>
      <c r="H8" s="109">
        <v>295</v>
      </c>
      <c r="I8" s="109">
        <v>3</v>
      </c>
      <c r="J8" s="141">
        <v>1.0169491525423728</v>
      </c>
    </row>
    <row r="9" spans="1:10" s="34" customFormat="1" ht="18" customHeight="1">
      <c r="A9" s="108" t="s">
        <v>98</v>
      </c>
      <c r="B9" s="51">
        <v>5507</v>
      </c>
      <c r="C9" s="51">
        <v>3803</v>
      </c>
      <c r="D9" s="212">
        <v>69.057563101507171</v>
      </c>
      <c r="E9" s="51">
        <v>1988</v>
      </c>
      <c r="F9" s="51">
        <v>1962</v>
      </c>
      <c r="G9" s="212">
        <v>98.692152917505027</v>
      </c>
      <c r="H9" s="109">
        <v>295</v>
      </c>
      <c r="I9" s="109">
        <v>4</v>
      </c>
      <c r="J9" s="141">
        <v>1.3559322033898304</v>
      </c>
    </row>
    <row r="10" spans="1:10" s="34" customFormat="1" ht="18" customHeight="1">
      <c r="A10" s="108" t="s">
        <v>99</v>
      </c>
      <c r="B10" s="51">
        <v>5521</v>
      </c>
      <c r="C10" s="51">
        <v>3803</v>
      </c>
      <c r="D10" s="212">
        <v>68.882448831733385</v>
      </c>
      <c r="E10" s="51">
        <v>2002</v>
      </c>
      <c r="F10" s="51">
        <v>1987</v>
      </c>
      <c r="G10" s="212">
        <v>99.250749250749251</v>
      </c>
      <c r="H10" s="109">
        <v>294</v>
      </c>
      <c r="I10" s="109">
        <v>2</v>
      </c>
      <c r="J10" s="141">
        <v>0.68027210884353739</v>
      </c>
    </row>
    <row r="11" spans="1:10" s="34" customFormat="1" ht="18" customHeight="1">
      <c r="A11" s="108" t="s">
        <v>100</v>
      </c>
      <c r="B11" s="51">
        <v>5533</v>
      </c>
      <c r="C11" s="51">
        <v>3784</v>
      </c>
      <c r="D11" s="212">
        <v>68.389662027832998</v>
      </c>
      <c r="E11" s="51">
        <v>2005</v>
      </c>
      <c r="F11" s="51">
        <v>1984</v>
      </c>
      <c r="G11" s="212">
        <v>98.952618453865341</v>
      </c>
      <c r="H11" s="109">
        <v>294</v>
      </c>
      <c r="I11" s="109">
        <v>2</v>
      </c>
      <c r="J11" s="141">
        <v>0.68027210884353739</v>
      </c>
    </row>
    <row r="12" spans="1:10" s="34" customFormat="1" ht="18" customHeight="1">
      <c r="A12" s="108" t="s">
        <v>766</v>
      </c>
      <c r="B12" s="51">
        <v>5285</v>
      </c>
      <c r="C12" s="51">
        <v>3818</v>
      </c>
      <c r="D12" s="212">
        <v>72.242194891201521</v>
      </c>
      <c r="E12" s="51">
        <v>2016</v>
      </c>
      <c r="F12" s="51">
        <v>2001</v>
      </c>
      <c r="G12" s="212">
        <v>99.25595238095238</v>
      </c>
      <c r="H12" s="109">
        <v>294</v>
      </c>
      <c r="I12" s="109">
        <v>4</v>
      </c>
      <c r="J12" s="141">
        <v>1.3605442176870748</v>
      </c>
    </row>
    <row r="13" spans="1:10" s="34" customFormat="1" ht="18" customHeight="1">
      <c r="A13" s="108" t="s">
        <v>804</v>
      </c>
      <c r="B13" s="51">
        <v>5304</v>
      </c>
      <c r="C13" s="51">
        <v>3825</v>
      </c>
      <c r="D13" s="212">
        <v>72.115384615384613</v>
      </c>
      <c r="E13" s="51">
        <v>2035</v>
      </c>
      <c r="F13" s="51">
        <v>2022</v>
      </c>
      <c r="G13" s="212">
        <v>99.361179361179367</v>
      </c>
      <c r="H13" s="109">
        <v>293</v>
      </c>
      <c r="I13" s="109">
        <v>4</v>
      </c>
      <c r="J13" s="141">
        <v>1.3651877133105803</v>
      </c>
    </row>
    <row r="14" spans="1:10" s="34" customFormat="1" ht="18" customHeight="1">
      <c r="A14" s="108" t="s">
        <v>904</v>
      </c>
      <c r="B14" s="51">
        <v>5327</v>
      </c>
      <c r="C14" s="51">
        <v>3866</v>
      </c>
      <c r="D14" s="212">
        <v>72.573681246480191</v>
      </c>
      <c r="E14" s="51">
        <v>1987</v>
      </c>
      <c r="F14" s="51">
        <v>2052</v>
      </c>
      <c r="G14" s="212">
        <v>103.27126321087066</v>
      </c>
      <c r="H14" s="109">
        <v>293</v>
      </c>
      <c r="I14" s="109">
        <v>5</v>
      </c>
      <c r="J14" s="141">
        <v>1.7064846416382253</v>
      </c>
    </row>
    <row r="15" spans="1:10" s="34" customFormat="1" ht="18" customHeight="1">
      <c r="A15" s="108" t="s">
        <v>917</v>
      </c>
      <c r="B15" s="51">
        <v>5328</v>
      </c>
      <c r="C15" s="51">
        <v>3875</v>
      </c>
      <c r="D15" s="212">
        <v>72.728978978978972</v>
      </c>
      <c r="E15" s="51">
        <v>1985</v>
      </c>
      <c r="F15" s="51">
        <v>2058</v>
      </c>
      <c r="G15" s="212">
        <v>103.67758186397984</v>
      </c>
      <c r="H15" s="109">
        <v>293</v>
      </c>
      <c r="I15" s="109">
        <v>4</v>
      </c>
      <c r="J15" s="141">
        <v>1.3651877133105803</v>
      </c>
    </row>
    <row r="16" spans="1:10" s="34" customFormat="1" ht="18" customHeight="1">
      <c r="A16" s="108" t="s">
        <v>1149</v>
      </c>
      <c r="B16" s="51">
        <v>5344</v>
      </c>
      <c r="C16" s="51">
        <v>4090</v>
      </c>
      <c r="D16" s="212">
        <v>76.534431137724539</v>
      </c>
      <c r="E16" s="51">
        <v>2001</v>
      </c>
      <c r="F16" s="51">
        <v>2065</v>
      </c>
      <c r="G16" s="212">
        <v>103.19840079960021</v>
      </c>
      <c r="H16" s="109">
        <v>292</v>
      </c>
      <c r="I16" s="109">
        <v>4</v>
      </c>
      <c r="J16" s="141">
        <v>1.3698630136986301</v>
      </c>
    </row>
    <row r="17" spans="1:7" s="34" customFormat="1" ht="15" customHeight="1">
      <c r="A17" s="1080" t="s">
        <v>1150</v>
      </c>
      <c r="B17" s="1080"/>
      <c r="C17" s="1080"/>
      <c r="D17" s="1080"/>
      <c r="E17" s="1080"/>
      <c r="F17" s="1080"/>
      <c r="G17" s="1080"/>
    </row>
    <row r="18" spans="1:7" s="34" customFormat="1" ht="13.5" customHeight="1">
      <c r="A18" s="1080" t="s">
        <v>131</v>
      </c>
      <c r="B18" s="1080"/>
      <c r="C18" s="1080"/>
      <c r="D18" s="1080"/>
      <c r="E18" s="1080"/>
      <c r="F18" s="1080"/>
      <c r="G18" s="1080"/>
    </row>
    <row r="19" spans="1:7" s="34" customFormat="1" ht="28.35" customHeight="1"/>
  </sheetData>
  <mergeCells count="7">
    <mergeCell ref="H2:J2"/>
    <mergeCell ref="A17:G17"/>
    <mergeCell ref="A18:G18"/>
    <mergeCell ref="A1:G1"/>
    <mergeCell ref="A2:A3"/>
    <mergeCell ref="B2:D2"/>
    <mergeCell ref="E2:G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9"/>
  <sheetViews>
    <sheetView zoomScaleNormal="100" workbookViewId="0">
      <selection activeCell="G19" sqref="G19"/>
    </sheetView>
  </sheetViews>
  <sheetFormatPr defaultColWidth="9.140625" defaultRowHeight="15"/>
  <cols>
    <col min="1" max="8" width="14.5703125" style="16" bestFit="1" customWidth="1"/>
    <col min="9" max="9" width="4.5703125" style="16" bestFit="1" customWidth="1"/>
    <col min="10" max="16384" width="9.140625" style="16"/>
  </cols>
  <sheetData>
    <row r="1" spans="1:10" ht="15.75" customHeight="1">
      <c r="A1" s="1111" t="s">
        <v>15</v>
      </c>
      <c r="B1" s="1111"/>
      <c r="C1" s="1111"/>
      <c r="D1" s="1082"/>
      <c r="E1" s="1082"/>
      <c r="F1" s="1082"/>
      <c r="G1" s="1082"/>
      <c r="H1" s="1082"/>
    </row>
    <row r="2" spans="1:10" s="34" customFormat="1" ht="38.25" customHeight="1">
      <c r="A2" s="17" t="s">
        <v>85</v>
      </c>
      <c r="B2" s="18" t="s">
        <v>244</v>
      </c>
      <c r="C2" s="18" t="s">
        <v>245</v>
      </c>
      <c r="D2" s="18" t="s">
        <v>246</v>
      </c>
      <c r="E2" s="18" t="s">
        <v>247</v>
      </c>
      <c r="F2" s="18" t="s">
        <v>248</v>
      </c>
      <c r="G2" s="18" t="s">
        <v>249</v>
      </c>
      <c r="H2" s="18" t="s">
        <v>250</v>
      </c>
    </row>
    <row r="3" spans="1:10" s="41" customFormat="1" ht="18" customHeight="1">
      <c r="A3" s="23" t="s">
        <v>93</v>
      </c>
      <c r="B3" s="317">
        <v>1.4505722940000001</v>
      </c>
      <c r="C3" s="317">
        <v>1.3744564720000001</v>
      </c>
      <c r="D3" s="317">
        <v>1.3066160929999999</v>
      </c>
      <c r="E3" s="316">
        <v>1.4132329029999999</v>
      </c>
      <c r="F3" s="316">
        <v>1.1986445139999999</v>
      </c>
      <c r="G3" s="316">
        <v>1.299918656</v>
      </c>
      <c r="H3" s="316">
        <v>1.4</v>
      </c>
    </row>
    <row r="4" spans="1:10" s="41" customFormat="1" ht="18" customHeight="1">
      <c r="A4" s="297" t="s">
        <v>94</v>
      </c>
      <c r="B4" s="317">
        <v>0.97696165672829238</v>
      </c>
      <c r="C4" s="317">
        <v>0.98158840442467266</v>
      </c>
      <c r="D4" s="317">
        <v>0.99587751384765077</v>
      </c>
      <c r="E4" s="410">
        <v>0.97559369299999998</v>
      </c>
      <c r="F4" s="317">
        <v>1.107101345</v>
      </c>
      <c r="G4" s="317">
        <v>0.99420849</v>
      </c>
      <c r="H4" s="410">
        <v>1.8</v>
      </c>
      <c r="J4" s="34"/>
    </row>
    <row r="5" spans="1:10" s="34" customFormat="1" ht="18" customHeight="1">
      <c r="A5" s="194" t="s">
        <v>95</v>
      </c>
      <c r="B5" s="214">
        <v>1.3512316170000001</v>
      </c>
      <c r="C5" s="214">
        <v>1.350492805</v>
      </c>
      <c r="D5" s="214">
        <v>1.371395811</v>
      </c>
      <c r="E5" s="214">
        <v>1.294729142</v>
      </c>
      <c r="F5" s="214">
        <v>1.3649382459999999</v>
      </c>
      <c r="G5" s="214">
        <v>1.334197997</v>
      </c>
      <c r="H5" s="214">
        <v>1.3</v>
      </c>
    </row>
    <row r="6" spans="1:10" s="34" customFormat="1" ht="18" customHeight="1">
      <c r="A6" s="194" t="s">
        <v>96</v>
      </c>
      <c r="B6" s="214">
        <v>0.83266913499999995</v>
      </c>
      <c r="C6" s="214">
        <v>0.75781006399999995</v>
      </c>
      <c r="D6" s="214">
        <v>0.70660597199999997</v>
      </c>
      <c r="E6" s="214">
        <v>0.80273121400000003</v>
      </c>
      <c r="F6" s="214">
        <v>0.68691526199999997</v>
      </c>
      <c r="G6" s="214">
        <v>0.69233961099999997</v>
      </c>
      <c r="H6" s="214">
        <v>0.84</v>
      </c>
    </row>
    <row r="7" spans="1:10" s="34" customFormat="1" ht="18" customHeight="1">
      <c r="A7" s="194" t="s">
        <v>97</v>
      </c>
      <c r="B7" s="214">
        <v>0.42861944699999999</v>
      </c>
      <c r="C7" s="214">
        <v>0.44103382000000002</v>
      </c>
      <c r="D7" s="214">
        <v>0.48469981400000001</v>
      </c>
      <c r="E7" s="214">
        <v>0.42671399999999998</v>
      </c>
      <c r="F7" s="214">
        <v>0.732178</v>
      </c>
      <c r="G7" s="214">
        <v>0.47325600000000001</v>
      </c>
      <c r="H7" s="214">
        <v>0.44</v>
      </c>
    </row>
    <row r="8" spans="1:10" s="34" customFormat="1" ht="18" customHeight="1">
      <c r="A8" s="194" t="s">
        <v>98</v>
      </c>
      <c r="B8" s="214">
        <v>0.57155769599999995</v>
      </c>
      <c r="C8" s="214">
        <v>0.53896578100000003</v>
      </c>
      <c r="D8" s="214">
        <v>0.53414794700000001</v>
      </c>
      <c r="E8" s="214">
        <v>0.55434005900000005</v>
      </c>
      <c r="F8" s="214">
        <v>0.51408356300000002</v>
      </c>
      <c r="G8" s="214">
        <v>0.51911415000000005</v>
      </c>
      <c r="H8" s="214">
        <v>0.57999999999999996</v>
      </c>
    </row>
    <row r="9" spans="1:10" s="34" customFormat="1" ht="18" customHeight="1">
      <c r="A9" s="194" t="s">
        <v>99</v>
      </c>
      <c r="B9" s="214">
        <v>0.57790227000000005</v>
      </c>
      <c r="C9" s="214">
        <v>0.57654174700000005</v>
      </c>
      <c r="D9" s="214">
        <v>0.60094547799999998</v>
      </c>
      <c r="E9" s="214">
        <v>0.55653598699999995</v>
      </c>
      <c r="F9" s="214">
        <v>0.72913093100000004</v>
      </c>
      <c r="G9" s="214">
        <v>0.58164409500000003</v>
      </c>
      <c r="H9" s="214">
        <v>0.56999999999999995</v>
      </c>
    </row>
    <row r="10" spans="1:10" s="34" customFormat="1" ht="18" customHeight="1">
      <c r="A10" s="260" t="s">
        <v>100</v>
      </c>
      <c r="B10" s="214">
        <v>0.605463372</v>
      </c>
      <c r="C10" s="214">
        <v>0.59393647100000002</v>
      </c>
      <c r="D10" s="214">
        <v>0.59404234600000005</v>
      </c>
      <c r="E10" s="214">
        <v>0.589404237</v>
      </c>
      <c r="F10" s="214">
        <v>0.732874201</v>
      </c>
      <c r="G10" s="214">
        <v>0.579892517</v>
      </c>
      <c r="H10" s="214">
        <v>0.6</v>
      </c>
    </row>
    <row r="11" spans="1:10" s="34" customFormat="1" ht="18" customHeight="1">
      <c r="A11" s="298" t="s">
        <v>766</v>
      </c>
      <c r="B11" s="214">
        <v>0.80021122</v>
      </c>
      <c r="C11" s="214">
        <v>0.84651715100000002</v>
      </c>
      <c r="D11" s="214">
        <v>0.87705088200000003</v>
      </c>
      <c r="E11" s="214">
        <v>0.80408282600000003</v>
      </c>
      <c r="F11" s="214">
        <v>1.047181567</v>
      </c>
      <c r="G11" s="214">
        <v>0.85525317599999995</v>
      </c>
      <c r="H11" s="214">
        <v>0.82</v>
      </c>
    </row>
    <row r="12" spans="1:10" s="34" customFormat="1" ht="18" customHeight="1">
      <c r="A12" s="298" t="s">
        <v>804</v>
      </c>
      <c r="B12" s="214">
        <v>1.004931698</v>
      </c>
      <c r="C12" s="214">
        <v>1.0349548399999999</v>
      </c>
      <c r="D12" s="214">
        <v>1.05132574</v>
      </c>
      <c r="E12" s="214">
        <v>0.99468475899999997</v>
      </c>
      <c r="F12" s="214">
        <v>1.1145001569999999</v>
      </c>
      <c r="G12" s="214">
        <v>1.023416696</v>
      </c>
      <c r="H12" s="214">
        <v>1.01</v>
      </c>
    </row>
    <row r="13" spans="1:10" s="34" customFormat="1" ht="18" customHeight="1">
      <c r="A13" s="108" t="s">
        <v>904</v>
      </c>
      <c r="B13" s="214">
        <v>1.0645913786634325</v>
      </c>
      <c r="C13" s="214">
        <v>1.093172535625841</v>
      </c>
      <c r="D13" s="214">
        <v>1.1007767737677245</v>
      </c>
      <c r="E13" s="214">
        <v>1.045562925</v>
      </c>
      <c r="F13" s="214">
        <v>1.255310342</v>
      </c>
      <c r="G13" s="214">
        <v>1.07749983</v>
      </c>
      <c r="H13" s="214">
        <v>0.84</v>
      </c>
    </row>
    <row r="14" spans="1:10" s="34" customFormat="1" ht="18" customHeight="1">
      <c r="A14" s="108" t="s">
        <v>917</v>
      </c>
      <c r="B14" s="214">
        <v>1.0642667057944108</v>
      </c>
      <c r="C14" s="214">
        <v>1.0618824783501724</v>
      </c>
      <c r="D14" s="214">
        <v>1.0935093197523691</v>
      </c>
      <c r="E14" s="214">
        <v>1.0384816859999999</v>
      </c>
      <c r="F14" s="214">
        <v>1.178245488</v>
      </c>
      <c r="G14" s="214">
        <v>1.0684558850000001</v>
      </c>
      <c r="H14" s="214">
        <v>1.07</v>
      </c>
    </row>
    <row r="15" spans="1:10" s="34" customFormat="1" ht="18" customHeight="1">
      <c r="A15" s="108" t="s">
        <v>1149</v>
      </c>
      <c r="B15" s="214">
        <v>1.7829799701833304</v>
      </c>
      <c r="C15" s="214">
        <v>1.8210073329725791</v>
      </c>
      <c r="D15" s="214">
        <v>1.8549176393958886</v>
      </c>
      <c r="E15" s="214">
        <v>1.749243229</v>
      </c>
      <c r="F15" s="214">
        <v>1.969798057</v>
      </c>
      <c r="G15" s="214">
        <v>1.8104985309999999</v>
      </c>
      <c r="H15" s="214">
        <v>1.8</v>
      </c>
    </row>
    <row r="16" spans="1:10" s="34" customFormat="1" ht="19.5" customHeight="1">
      <c r="A16" s="1110" t="s">
        <v>252</v>
      </c>
      <c r="B16" s="1110"/>
      <c r="C16" s="1110"/>
      <c r="D16" s="1110"/>
      <c r="E16" s="1110"/>
      <c r="F16" s="1110"/>
      <c r="G16" s="1110"/>
    </row>
    <row r="17" spans="1:7" s="34" customFormat="1" ht="18" customHeight="1">
      <c r="A17" s="977" t="s">
        <v>1150</v>
      </c>
      <c r="B17" s="977"/>
      <c r="C17" s="977"/>
      <c r="D17" s="977"/>
      <c r="E17" s="977"/>
      <c r="F17" s="977"/>
      <c r="G17" s="977"/>
    </row>
    <row r="18" spans="1:7" s="34" customFormat="1" ht="18" customHeight="1">
      <c r="A18" s="977" t="s">
        <v>251</v>
      </c>
      <c r="B18" s="977"/>
      <c r="C18" s="977"/>
      <c r="D18" s="977"/>
      <c r="E18" s="977"/>
      <c r="F18" s="977"/>
      <c r="G18" s="977"/>
    </row>
    <row r="19" spans="1:7" s="34" customFormat="1" ht="27.6" customHeight="1"/>
  </sheetData>
  <mergeCells count="4">
    <mergeCell ref="A17:G17"/>
    <mergeCell ref="A18:G18"/>
    <mergeCell ref="A16:G16"/>
    <mergeCell ref="A1:H1"/>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35"/>
  <sheetViews>
    <sheetView topLeftCell="G10" zoomScaleNormal="100" workbookViewId="0">
      <selection activeCell="P36" sqref="P36"/>
    </sheetView>
  </sheetViews>
  <sheetFormatPr defaultColWidth="9.140625" defaultRowHeight="15"/>
  <cols>
    <col min="1" max="10" width="14.5703125" style="16" bestFit="1" customWidth="1"/>
    <col min="11" max="11" width="14.42578125" style="16" bestFit="1" customWidth="1"/>
    <col min="12" max="12" width="15" style="16" bestFit="1" customWidth="1"/>
    <col min="13" max="16" width="14.5703125" style="16" bestFit="1" customWidth="1"/>
    <col min="17" max="17" width="4.5703125" style="16" bestFit="1" customWidth="1"/>
    <col min="18" max="16384" width="9.140625" style="16"/>
  </cols>
  <sheetData>
    <row r="1" spans="1:16" ht="14.25" customHeight="1">
      <c r="A1" s="1056" t="s">
        <v>16</v>
      </c>
      <c r="B1" s="1056"/>
      <c r="C1" s="1056"/>
      <c r="D1" s="1056"/>
      <c r="E1" s="1056"/>
      <c r="F1" s="1056"/>
      <c r="G1" s="1056"/>
      <c r="H1" s="1056"/>
      <c r="I1" s="1056"/>
      <c r="J1" s="1056"/>
      <c r="K1" s="1056"/>
    </row>
    <row r="2" spans="1:16" s="34" customFormat="1" ht="18.75" customHeight="1">
      <c r="A2" s="17" t="s">
        <v>110</v>
      </c>
      <c r="B2" s="1005" t="s">
        <v>134</v>
      </c>
      <c r="C2" s="1072"/>
      <c r="D2" s="1072"/>
      <c r="E2" s="1072"/>
      <c r="F2" s="1006"/>
      <c r="G2" s="1054" t="s">
        <v>135</v>
      </c>
      <c r="H2" s="1061"/>
      <c r="I2" s="1061"/>
      <c r="J2" s="1061"/>
      <c r="K2" s="1055"/>
      <c r="L2" s="1054" t="s">
        <v>136</v>
      </c>
      <c r="M2" s="1061"/>
      <c r="N2" s="1061"/>
      <c r="O2" s="1061"/>
      <c r="P2" s="1055"/>
    </row>
    <row r="3" spans="1:16" s="34" customFormat="1" ht="18" customHeight="1">
      <c r="A3" s="17" t="s">
        <v>253</v>
      </c>
      <c r="B3" s="53" t="s">
        <v>254</v>
      </c>
      <c r="C3" s="53" t="s">
        <v>255</v>
      </c>
      <c r="D3" s="53" t="s">
        <v>256</v>
      </c>
      <c r="E3" s="53" t="s">
        <v>257</v>
      </c>
      <c r="F3" s="53" t="s">
        <v>258</v>
      </c>
      <c r="G3" s="53" t="s">
        <v>254</v>
      </c>
      <c r="H3" s="53" t="s">
        <v>255</v>
      </c>
      <c r="I3" s="53" t="s">
        <v>256</v>
      </c>
      <c r="J3" s="53" t="s">
        <v>257</v>
      </c>
      <c r="K3" s="53" t="s">
        <v>258</v>
      </c>
      <c r="L3" s="53" t="s">
        <v>254</v>
      </c>
      <c r="M3" s="53" t="s">
        <v>255</v>
      </c>
      <c r="N3" s="53" t="s">
        <v>256</v>
      </c>
      <c r="O3" s="53" t="s">
        <v>257</v>
      </c>
      <c r="P3" s="53" t="s">
        <v>258</v>
      </c>
    </row>
    <row r="4" spans="1:16" s="34" customFormat="1" ht="18" customHeight="1">
      <c r="A4" s="1005" t="s">
        <v>259</v>
      </c>
      <c r="B4" s="1072"/>
      <c r="C4" s="1072"/>
      <c r="D4" s="1072"/>
      <c r="E4" s="1072"/>
      <c r="F4" s="1072"/>
      <c r="G4" s="1072"/>
      <c r="H4" s="1072"/>
      <c r="I4" s="1072"/>
      <c r="J4" s="1072"/>
      <c r="K4" s="1072"/>
      <c r="L4" s="1072"/>
      <c r="M4" s="1072"/>
      <c r="N4" s="1072"/>
      <c r="O4" s="1072"/>
      <c r="P4" s="1006"/>
    </row>
    <row r="5" spans="1:16" s="41" customFormat="1" ht="16.5" customHeight="1">
      <c r="A5" s="303" t="s">
        <v>93</v>
      </c>
      <c r="B5" s="304">
        <v>13.591200000000001</v>
      </c>
      <c r="C5" s="304">
        <v>22.532399999999999</v>
      </c>
      <c r="D5" s="304">
        <v>38.741599999999998</v>
      </c>
      <c r="E5" s="304">
        <v>51.457099999999997</v>
      </c>
      <c r="F5" s="304">
        <v>67.043000000000006</v>
      </c>
      <c r="G5" s="304">
        <v>16.09</v>
      </c>
      <c r="H5" s="304">
        <v>26.25</v>
      </c>
      <c r="I5" s="304">
        <v>43.58</v>
      </c>
      <c r="J5" s="304">
        <v>58.72</v>
      </c>
      <c r="K5" s="304">
        <v>76.61</v>
      </c>
      <c r="L5" s="318">
        <v>99.9</v>
      </c>
      <c r="M5" s="319">
        <v>100</v>
      </c>
      <c r="N5" s="318">
        <v>100</v>
      </c>
      <c r="O5" s="318">
        <v>100</v>
      </c>
      <c r="P5" s="318">
        <v>100</v>
      </c>
    </row>
    <row r="6" spans="1:16" s="41" customFormat="1" ht="16.5" customHeight="1">
      <c r="A6" s="320" t="s">
        <v>94</v>
      </c>
      <c r="B6" s="321">
        <v>8.1602999999999994</v>
      </c>
      <c r="C6" s="321">
        <v>13.543900000000001</v>
      </c>
      <c r="D6" s="321">
        <v>24.66</v>
      </c>
      <c r="E6" s="321">
        <v>36.512300000000003</v>
      </c>
      <c r="F6" s="321">
        <v>50.305</v>
      </c>
      <c r="G6" s="321">
        <v>10.08</v>
      </c>
      <c r="H6" s="321">
        <v>17.45</v>
      </c>
      <c r="I6" s="321">
        <v>32.22</v>
      </c>
      <c r="J6" s="321">
        <v>46.48</v>
      </c>
      <c r="K6" s="321">
        <v>62.54</v>
      </c>
      <c r="L6" s="322">
        <v>98.922459050000001</v>
      </c>
      <c r="M6" s="323">
        <v>100</v>
      </c>
      <c r="N6" s="322">
        <v>100</v>
      </c>
      <c r="O6" s="322">
        <v>100</v>
      </c>
      <c r="P6" s="322">
        <v>100</v>
      </c>
    </row>
    <row r="7" spans="1:16" s="34" customFormat="1" ht="16.5" customHeight="1">
      <c r="A7" s="108" t="s">
        <v>95</v>
      </c>
      <c r="B7" s="208">
        <v>12.350899999999999</v>
      </c>
      <c r="C7" s="208">
        <v>21.0107</v>
      </c>
      <c r="D7" s="208">
        <v>35.4694</v>
      </c>
      <c r="E7" s="208">
        <v>47.937100000000001</v>
      </c>
      <c r="F7" s="208">
        <v>62.816299999999998</v>
      </c>
      <c r="G7" s="208">
        <v>14.37</v>
      </c>
      <c r="H7" s="208">
        <v>25.73</v>
      </c>
      <c r="I7" s="208">
        <v>43.91</v>
      </c>
      <c r="J7" s="208">
        <v>58.01</v>
      </c>
      <c r="K7" s="208">
        <v>74.36</v>
      </c>
      <c r="L7" s="217">
        <v>100</v>
      </c>
      <c r="M7" s="218">
        <v>100</v>
      </c>
      <c r="N7" s="217">
        <v>100</v>
      </c>
      <c r="O7" s="217">
        <v>100</v>
      </c>
      <c r="P7" s="217">
        <v>100</v>
      </c>
    </row>
    <row r="8" spans="1:16" s="34" customFormat="1" ht="16.5" customHeight="1">
      <c r="A8" s="108" t="s">
        <v>96</v>
      </c>
      <c r="B8" s="208">
        <v>12.9831</v>
      </c>
      <c r="C8" s="208">
        <v>19.528099999999998</v>
      </c>
      <c r="D8" s="208">
        <v>31.2014</v>
      </c>
      <c r="E8" s="208">
        <v>43.485100000000003</v>
      </c>
      <c r="F8" s="208">
        <v>57.971299999999999</v>
      </c>
      <c r="G8" s="208">
        <v>13.1</v>
      </c>
      <c r="H8" s="208">
        <v>20.25</v>
      </c>
      <c r="I8" s="208">
        <v>35.630000000000003</v>
      </c>
      <c r="J8" s="208">
        <v>50.82</v>
      </c>
      <c r="K8" s="208">
        <v>67.64</v>
      </c>
      <c r="L8" s="217">
        <v>100</v>
      </c>
      <c r="M8" s="218">
        <v>100</v>
      </c>
      <c r="N8" s="217">
        <v>100</v>
      </c>
      <c r="O8" s="217">
        <v>100</v>
      </c>
      <c r="P8" s="217">
        <v>100</v>
      </c>
    </row>
    <row r="9" spans="1:16" s="34" customFormat="1" ht="16.5" customHeight="1">
      <c r="A9" s="108" t="s">
        <v>97</v>
      </c>
      <c r="B9" s="208">
        <v>15.0749</v>
      </c>
      <c r="C9" s="208">
        <v>21.0307</v>
      </c>
      <c r="D9" s="208">
        <v>33.136800000000001</v>
      </c>
      <c r="E9" s="208">
        <v>43.366199999999999</v>
      </c>
      <c r="F9" s="208">
        <v>55.621499999999997</v>
      </c>
      <c r="G9" s="208">
        <v>13.8</v>
      </c>
      <c r="H9" s="208">
        <v>20.9</v>
      </c>
      <c r="I9" s="208">
        <v>33.799999999999997</v>
      </c>
      <c r="J9" s="208">
        <v>46.8</v>
      </c>
      <c r="K9" s="208">
        <v>62.7</v>
      </c>
      <c r="L9" s="217">
        <v>100</v>
      </c>
      <c r="M9" s="218">
        <v>100</v>
      </c>
      <c r="N9" s="217">
        <v>100</v>
      </c>
      <c r="O9" s="217">
        <v>100</v>
      </c>
      <c r="P9" s="217">
        <v>100</v>
      </c>
    </row>
    <row r="10" spans="1:16" s="34" customFormat="1" ht="16.5" customHeight="1">
      <c r="A10" s="108" t="s">
        <v>98</v>
      </c>
      <c r="B10" s="208">
        <v>7.64</v>
      </c>
      <c r="C10" s="208">
        <v>12.9</v>
      </c>
      <c r="D10" s="208">
        <v>23.67</v>
      </c>
      <c r="E10" s="208">
        <v>34.65</v>
      </c>
      <c r="F10" s="208">
        <v>47.52</v>
      </c>
      <c r="G10" s="208">
        <v>9.31</v>
      </c>
      <c r="H10" s="208">
        <v>15.67</v>
      </c>
      <c r="I10" s="208">
        <v>28.96</v>
      </c>
      <c r="J10" s="208">
        <v>43.1</v>
      </c>
      <c r="K10" s="208">
        <v>58.7</v>
      </c>
      <c r="L10" s="217">
        <v>100</v>
      </c>
      <c r="M10" s="218">
        <v>100</v>
      </c>
      <c r="N10" s="217">
        <v>100</v>
      </c>
      <c r="O10" s="217">
        <v>100</v>
      </c>
      <c r="P10" s="217">
        <v>100</v>
      </c>
    </row>
    <row r="11" spans="1:16" s="34" customFormat="1" ht="16.5" customHeight="1">
      <c r="A11" s="108" t="s">
        <v>99</v>
      </c>
      <c r="B11" s="208">
        <v>9.3158999999999992</v>
      </c>
      <c r="C11" s="208">
        <v>14.763299999999999</v>
      </c>
      <c r="D11" s="208">
        <v>27.0183</v>
      </c>
      <c r="E11" s="208">
        <v>39.256399999999999</v>
      </c>
      <c r="F11" s="208">
        <v>53.6066</v>
      </c>
      <c r="G11" s="208">
        <v>11.45</v>
      </c>
      <c r="H11" s="208">
        <v>18.7</v>
      </c>
      <c r="I11" s="208">
        <v>33.549999999999997</v>
      </c>
      <c r="J11" s="208">
        <v>47.61</v>
      </c>
      <c r="K11" s="208">
        <v>64.33</v>
      </c>
      <c r="L11" s="217">
        <v>100</v>
      </c>
      <c r="M11" s="218">
        <v>100</v>
      </c>
      <c r="N11" s="217">
        <v>100</v>
      </c>
      <c r="O11" s="217">
        <v>100</v>
      </c>
      <c r="P11" s="217">
        <v>100</v>
      </c>
    </row>
    <row r="12" spans="1:16" s="34" customFormat="1" ht="16.5" customHeight="1">
      <c r="A12" s="108" t="s">
        <v>100</v>
      </c>
      <c r="B12" s="208">
        <v>12.418200000000001</v>
      </c>
      <c r="C12" s="208">
        <v>19.078399999999998</v>
      </c>
      <c r="D12" s="208">
        <v>31.0763</v>
      </c>
      <c r="E12" s="208">
        <v>42.7729</v>
      </c>
      <c r="F12" s="208">
        <v>57.483699999999999</v>
      </c>
      <c r="G12" s="208">
        <v>12.05</v>
      </c>
      <c r="H12" s="208">
        <v>18.93</v>
      </c>
      <c r="I12" s="208">
        <v>33.72</v>
      </c>
      <c r="J12" s="208">
        <v>47.98</v>
      </c>
      <c r="K12" s="208">
        <v>64.78</v>
      </c>
      <c r="L12" s="217">
        <v>100</v>
      </c>
      <c r="M12" s="218">
        <v>100</v>
      </c>
      <c r="N12" s="217">
        <v>100</v>
      </c>
      <c r="O12" s="217">
        <v>100</v>
      </c>
      <c r="P12" s="217">
        <v>100</v>
      </c>
    </row>
    <row r="13" spans="1:16" s="34" customFormat="1" ht="16.5" customHeight="1">
      <c r="A13" s="108" t="s">
        <v>766</v>
      </c>
      <c r="B13" s="208">
        <v>15.2262</v>
      </c>
      <c r="C13" s="208">
        <v>21.6326</v>
      </c>
      <c r="D13" s="208">
        <v>33.0017</v>
      </c>
      <c r="E13" s="208">
        <v>45.3645</v>
      </c>
      <c r="F13" s="208">
        <v>59.390099999999997</v>
      </c>
      <c r="G13" s="208">
        <v>15.91</v>
      </c>
      <c r="H13" s="208">
        <v>23.41</v>
      </c>
      <c r="I13" s="208">
        <v>37.520000000000003</v>
      </c>
      <c r="J13" s="208">
        <v>52.5</v>
      </c>
      <c r="K13" s="208">
        <v>68.150000000000006</v>
      </c>
      <c r="L13" s="217">
        <v>100</v>
      </c>
      <c r="M13" s="218">
        <v>100</v>
      </c>
      <c r="N13" s="217">
        <v>100</v>
      </c>
      <c r="O13" s="217">
        <v>100</v>
      </c>
      <c r="P13" s="217">
        <v>100</v>
      </c>
    </row>
    <row r="14" spans="1:16" s="34" customFormat="1" ht="16.5" customHeight="1">
      <c r="A14" s="108" t="s">
        <v>804</v>
      </c>
      <c r="B14" s="208">
        <v>11.082000000000001</v>
      </c>
      <c r="C14" s="208">
        <v>17.9026</v>
      </c>
      <c r="D14" s="208">
        <v>30.500299999999999</v>
      </c>
      <c r="E14" s="208">
        <v>43.283700000000003</v>
      </c>
      <c r="F14" s="208">
        <v>57.395400000000002</v>
      </c>
      <c r="G14" s="208">
        <v>11.42</v>
      </c>
      <c r="H14" s="208">
        <v>19.37</v>
      </c>
      <c r="I14" s="208">
        <v>35.92</v>
      </c>
      <c r="J14" s="208">
        <v>51.1</v>
      </c>
      <c r="K14" s="208">
        <v>67.510000000000005</v>
      </c>
      <c r="L14" s="217">
        <v>100</v>
      </c>
      <c r="M14" s="218">
        <v>100</v>
      </c>
      <c r="N14" s="217">
        <v>100</v>
      </c>
      <c r="O14" s="217">
        <v>100</v>
      </c>
      <c r="P14" s="217">
        <v>100</v>
      </c>
    </row>
    <row r="15" spans="1:16" s="34" customFormat="1" ht="16.5" customHeight="1">
      <c r="A15" s="108" t="s">
        <v>904</v>
      </c>
      <c r="B15" s="208">
        <v>10.4025</v>
      </c>
      <c r="C15" s="208">
        <v>15.593</v>
      </c>
      <c r="D15" s="208">
        <v>26.844999999999999</v>
      </c>
      <c r="E15" s="208">
        <v>38.554499999999997</v>
      </c>
      <c r="F15" s="208">
        <v>52.132800000000003</v>
      </c>
      <c r="G15" s="208">
        <v>9.5</v>
      </c>
      <c r="H15" s="208">
        <v>16.760000000000002</v>
      </c>
      <c r="I15" s="208">
        <v>32.61</v>
      </c>
      <c r="J15" s="208">
        <v>47.47</v>
      </c>
      <c r="K15" s="208">
        <v>63.1</v>
      </c>
      <c r="L15" s="217">
        <v>100</v>
      </c>
      <c r="M15" s="218">
        <v>100</v>
      </c>
      <c r="N15" s="217">
        <v>100</v>
      </c>
      <c r="O15" s="217">
        <v>100</v>
      </c>
      <c r="P15" s="217">
        <v>100</v>
      </c>
    </row>
    <row r="16" spans="1:16" s="34" customFormat="1" ht="16.5" customHeight="1">
      <c r="A16" s="108" t="s">
        <v>917</v>
      </c>
      <c r="B16" s="208">
        <v>8.0242000000000004</v>
      </c>
      <c r="C16" s="208">
        <v>14.1121</v>
      </c>
      <c r="D16" s="208">
        <v>24.916599999999999</v>
      </c>
      <c r="E16" s="208">
        <v>35.313800000000001</v>
      </c>
      <c r="F16" s="208">
        <v>48.479100000000003</v>
      </c>
      <c r="G16" s="208">
        <v>10.14</v>
      </c>
      <c r="H16" s="208">
        <v>18.04</v>
      </c>
      <c r="I16" s="208">
        <v>31.52</v>
      </c>
      <c r="J16" s="208">
        <v>45.01</v>
      </c>
      <c r="K16" s="208">
        <v>61.37</v>
      </c>
      <c r="L16" s="217">
        <v>100</v>
      </c>
      <c r="M16" s="218">
        <v>100</v>
      </c>
      <c r="N16" s="217">
        <v>100</v>
      </c>
      <c r="O16" s="217">
        <v>100</v>
      </c>
      <c r="P16" s="217">
        <v>100</v>
      </c>
    </row>
    <row r="17" spans="1:16" s="34" customFormat="1" ht="16.5" customHeight="1">
      <c r="A17" s="108" t="s">
        <v>1149</v>
      </c>
      <c r="B17" s="208">
        <v>11.3529</v>
      </c>
      <c r="C17" s="208">
        <v>18.923300000000001</v>
      </c>
      <c r="D17" s="208">
        <v>31.514800000000001</v>
      </c>
      <c r="E17" s="208">
        <v>42.607199999999999</v>
      </c>
      <c r="F17" s="208">
        <v>55.717199999999998</v>
      </c>
      <c r="G17" s="208">
        <v>10.68</v>
      </c>
      <c r="H17" s="208">
        <v>19.62</v>
      </c>
      <c r="I17" s="208">
        <v>34.81</v>
      </c>
      <c r="J17" s="208">
        <v>48.78</v>
      </c>
      <c r="K17" s="208">
        <v>65.069999999999993</v>
      </c>
      <c r="L17" s="217">
        <v>100</v>
      </c>
      <c r="M17" s="218">
        <v>100</v>
      </c>
      <c r="N17" s="217">
        <v>100</v>
      </c>
      <c r="O17" s="217">
        <v>100</v>
      </c>
      <c r="P17" s="217">
        <v>100</v>
      </c>
    </row>
    <row r="18" spans="1:16" s="34" customFormat="1" ht="18" customHeight="1">
      <c r="A18" s="1112" t="s">
        <v>260</v>
      </c>
      <c r="B18" s="1113"/>
      <c r="C18" s="1113"/>
      <c r="D18" s="1113"/>
      <c r="E18" s="1113"/>
      <c r="F18" s="1113"/>
      <c r="G18" s="1113"/>
      <c r="H18" s="1113"/>
      <c r="I18" s="1113"/>
      <c r="J18" s="1113"/>
      <c r="K18" s="1113"/>
      <c r="L18" s="1113"/>
      <c r="M18" s="1113"/>
      <c r="N18" s="1113"/>
      <c r="O18" s="1113"/>
      <c r="P18" s="1114"/>
    </row>
    <row r="19" spans="1:16" s="41" customFormat="1" ht="18" customHeight="1">
      <c r="A19" s="23" t="s">
        <v>93</v>
      </c>
      <c r="B19" s="66">
        <v>33.33</v>
      </c>
      <c r="C19" s="66">
        <v>48.81</v>
      </c>
      <c r="D19" s="66">
        <v>69.5</v>
      </c>
      <c r="E19" s="66">
        <v>81.12</v>
      </c>
      <c r="F19" s="66">
        <v>89.68</v>
      </c>
      <c r="G19" s="66">
        <v>30.21</v>
      </c>
      <c r="H19" s="66">
        <v>43.3</v>
      </c>
      <c r="I19" s="66">
        <v>62.99</v>
      </c>
      <c r="J19" s="66">
        <v>78.56</v>
      </c>
      <c r="K19" s="66">
        <v>89.51</v>
      </c>
      <c r="L19" s="67">
        <v>100</v>
      </c>
      <c r="M19" s="65">
        <v>100</v>
      </c>
      <c r="N19" s="67">
        <v>100</v>
      </c>
      <c r="O19" s="67">
        <v>100</v>
      </c>
      <c r="P19" s="67">
        <v>100</v>
      </c>
    </row>
    <row r="20" spans="1:16" s="41" customFormat="1" ht="18" customHeight="1">
      <c r="A20" s="23" t="s">
        <v>94</v>
      </c>
      <c r="B20" s="66">
        <v>36.14</v>
      </c>
      <c r="C20" s="66">
        <v>50.9</v>
      </c>
      <c r="D20" s="66">
        <v>68.989999999999995</v>
      </c>
      <c r="E20" s="66">
        <v>80.510000000000005</v>
      </c>
      <c r="F20" s="66">
        <v>89.34</v>
      </c>
      <c r="G20" s="66">
        <v>27.61</v>
      </c>
      <c r="H20" s="66">
        <v>41.07</v>
      </c>
      <c r="I20" s="66">
        <v>60.21</v>
      </c>
      <c r="J20" s="66">
        <v>76.540000000000006</v>
      </c>
      <c r="K20" s="66">
        <v>88.66</v>
      </c>
      <c r="L20" s="67">
        <v>100</v>
      </c>
      <c r="M20" s="65">
        <v>100</v>
      </c>
      <c r="N20" s="67">
        <v>100</v>
      </c>
      <c r="O20" s="67">
        <v>100</v>
      </c>
      <c r="P20" s="67">
        <v>100</v>
      </c>
    </row>
    <row r="21" spans="1:16" s="34" customFormat="1" ht="18" customHeight="1">
      <c r="A21" s="19" t="s">
        <v>95</v>
      </c>
      <c r="B21" s="62">
        <v>40.619999999999997</v>
      </c>
      <c r="C21" s="62">
        <v>57.53</v>
      </c>
      <c r="D21" s="62">
        <v>74.87</v>
      </c>
      <c r="E21" s="62">
        <v>85</v>
      </c>
      <c r="F21" s="62">
        <v>91.36</v>
      </c>
      <c r="G21" s="62">
        <v>32.04</v>
      </c>
      <c r="H21" s="62">
        <v>45.16</v>
      </c>
      <c r="I21" s="62">
        <v>64.37</v>
      </c>
      <c r="J21" s="62">
        <v>79.489999999999995</v>
      </c>
      <c r="K21" s="62">
        <v>90.26</v>
      </c>
      <c r="L21" s="63">
        <v>100</v>
      </c>
      <c r="M21" s="77">
        <v>100</v>
      </c>
      <c r="N21" s="63">
        <v>100</v>
      </c>
      <c r="O21" s="63">
        <v>100</v>
      </c>
      <c r="P21" s="63">
        <v>100</v>
      </c>
    </row>
    <row r="22" spans="1:16" s="34" customFormat="1" ht="18" customHeight="1">
      <c r="A22" s="19" t="s">
        <v>96</v>
      </c>
      <c r="B22" s="62">
        <v>40.17</v>
      </c>
      <c r="C22" s="62">
        <v>57.3</v>
      </c>
      <c r="D22" s="62">
        <v>75.39</v>
      </c>
      <c r="E22" s="62">
        <v>84.37</v>
      </c>
      <c r="F22" s="62">
        <v>90.76</v>
      </c>
      <c r="G22" s="62">
        <v>30.82</v>
      </c>
      <c r="H22" s="62">
        <v>44.21</v>
      </c>
      <c r="I22" s="62">
        <v>62.99</v>
      </c>
      <c r="J22" s="62">
        <v>78.2</v>
      </c>
      <c r="K22" s="62">
        <v>89.35</v>
      </c>
      <c r="L22" s="63">
        <v>100</v>
      </c>
      <c r="M22" s="77">
        <v>100</v>
      </c>
      <c r="N22" s="63">
        <v>100</v>
      </c>
      <c r="O22" s="63">
        <v>100</v>
      </c>
      <c r="P22" s="63">
        <v>100</v>
      </c>
    </row>
    <row r="23" spans="1:16" s="34" customFormat="1" ht="18" customHeight="1">
      <c r="A23" s="19" t="s">
        <v>97</v>
      </c>
      <c r="B23" s="62">
        <v>34.15</v>
      </c>
      <c r="C23" s="62">
        <v>49.65</v>
      </c>
      <c r="D23" s="62">
        <v>70.650000000000006</v>
      </c>
      <c r="E23" s="62">
        <v>82.63</v>
      </c>
      <c r="F23" s="62">
        <v>90.61</v>
      </c>
      <c r="G23" s="62">
        <v>28.71</v>
      </c>
      <c r="H23" s="62">
        <v>42.05</v>
      </c>
      <c r="I23" s="62">
        <v>60.49</v>
      </c>
      <c r="J23" s="62">
        <v>75.72</v>
      </c>
      <c r="K23" s="62">
        <v>88.02</v>
      </c>
      <c r="L23" s="63">
        <v>100</v>
      </c>
      <c r="M23" s="77">
        <v>100</v>
      </c>
      <c r="N23" s="63">
        <v>100</v>
      </c>
      <c r="O23" s="63">
        <v>100</v>
      </c>
      <c r="P23" s="63">
        <v>100</v>
      </c>
    </row>
    <row r="24" spans="1:16" s="34" customFormat="1" ht="18" customHeight="1">
      <c r="A24" s="19" t="s">
        <v>98</v>
      </c>
      <c r="B24" s="62">
        <v>33.82</v>
      </c>
      <c r="C24" s="62">
        <v>49.48</v>
      </c>
      <c r="D24" s="62">
        <v>68.75</v>
      </c>
      <c r="E24" s="62">
        <v>80.63</v>
      </c>
      <c r="F24" s="62">
        <v>89.05</v>
      </c>
      <c r="G24" s="62">
        <v>28.76</v>
      </c>
      <c r="H24" s="62">
        <v>41.91</v>
      </c>
      <c r="I24" s="62">
        <v>59.21</v>
      </c>
      <c r="J24" s="62">
        <v>74.88</v>
      </c>
      <c r="K24" s="62">
        <v>87.35</v>
      </c>
      <c r="L24" s="63">
        <v>100</v>
      </c>
      <c r="M24" s="77">
        <v>100</v>
      </c>
      <c r="N24" s="63">
        <v>100</v>
      </c>
      <c r="O24" s="63">
        <v>100</v>
      </c>
      <c r="P24" s="63">
        <v>100</v>
      </c>
    </row>
    <row r="25" spans="1:16" s="34" customFormat="1" ht="18" customHeight="1">
      <c r="A25" s="19" t="s">
        <v>99</v>
      </c>
      <c r="B25" s="62">
        <v>35.44</v>
      </c>
      <c r="C25" s="62">
        <v>51.17</v>
      </c>
      <c r="D25" s="62">
        <v>71.62</v>
      </c>
      <c r="E25" s="62">
        <v>82.58</v>
      </c>
      <c r="F25" s="62">
        <v>89.73</v>
      </c>
      <c r="G25" s="62">
        <v>28.17</v>
      </c>
      <c r="H25" s="62">
        <v>41.33</v>
      </c>
      <c r="I25" s="62">
        <v>60</v>
      </c>
      <c r="J25" s="62">
        <v>76.27</v>
      </c>
      <c r="K25" s="62">
        <v>88.49</v>
      </c>
      <c r="L25" s="63">
        <v>100</v>
      </c>
      <c r="M25" s="77">
        <v>100</v>
      </c>
      <c r="N25" s="63">
        <v>100</v>
      </c>
      <c r="O25" s="63">
        <v>100</v>
      </c>
      <c r="P25" s="63">
        <v>100</v>
      </c>
    </row>
    <row r="26" spans="1:16" s="34" customFormat="1" ht="18" customHeight="1">
      <c r="A26" s="171" t="s">
        <v>100</v>
      </c>
      <c r="B26" s="207">
        <v>37.020000000000003</v>
      </c>
      <c r="C26" s="207">
        <v>52.22</v>
      </c>
      <c r="D26" s="207">
        <v>73.209999999999994</v>
      </c>
      <c r="E26" s="207">
        <v>84.13</v>
      </c>
      <c r="F26" s="207">
        <v>91.04</v>
      </c>
      <c r="G26" s="207">
        <v>25.69</v>
      </c>
      <c r="H26" s="207">
        <v>39.14</v>
      </c>
      <c r="I26" s="207">
        <v>59.02</v>
      </c>
      <c r="J26" s="207">
        <v>75.989999999999995</v>
      </c>
      <c r="K26" s="207">
        <v>88.48</v>
      </c>
      <c r="L26" s="215">
        <v>100</v>
      </c>
      <c r="M26" s="216">
        <v>100</v>
      </c>
      <c r="N26" s="215">
        <v>100</v>
      </c>
      <c r="O26" s="215">
        <v>100</v>
      </c>
      <c r="P26" s="215">
        <v>100</v>
      </c>
    </row>
    <row r="27" spans="1:16" s="34" customFormat="1" ht="18" customHeight="1">
      <c r="A27" s="190" t="s">
        <v>766</v>
      </c>
      <c r="B27" s="324">
        <v>41.82</v>
      </c>
      <c r="C27" s="276">
        <v>0</v>
      </c>
      <c r="D27" s="324">
        <v>74.959999999999994</v>
      </c>
      <c r="E27" s="324">
        <v>84.78</v>
      </c>
      <c r="F27" s="324">
        <v>91.59</v>
      </c>
      <c r="G27" s="324">
        <v>27.43</v>
      </c>
      <c r="H27" s="324">
        <v>40.75</v>
      </c>
      <c r="I27" s="324">
        <v>61.57</v>
      </c>
      <c r="J27" s="324">
        <v>77.47</v>
      </c>
      <c r="K27" s="324">
        <v>89.42</v>
      </c>
      <c r="L27" s="325">
        <v>100</v>
      </c>
      <c r="M27" s="326">
        <v>100</v>
      </c>
      <c r="N27" s="325">
        <v>100</v>
      </c>
      <c r="O27" s="325">
        <v>100</v>
      </c>
      <c r="P27" s="325">
        <v>100</v>
      </c>
    </row>
    <row r="28" spans="1:16" s="34" customFormat="1" ht="18" customHeight="1">
      <c r="A28" s="108" t="s">
        <v>804</v>
      </c>
      <c r="B28" s="208">
        <v>38.18</v>
      </c>
      <c r="C28" s="327">
        <v>0</v>
      </c>
      <c r="D28" s="208">
        <v>70.19</v>
      </c>
      <c r="E28" s="208">
        <v>81.33</v>
      </c>
      <c r="F28" s="208">
        <v>89.57</v>
      </c>
      <c r="G28" s="208">
        <v>24.96</v>
      </c>
      <c r="H28" s="208">
        <v>37.78</v>
      </c>
      <c r="I28" s="208">
        <v>59.12</v>
      </c>
      <c r="J28" s="208">
        <v>77.05</v>
      </c>
      <c r="K28" s="208">
        <v>89.26</v>
      </c>
      <c r="L28" s="217">
        <v>100</v>
      </c>
      <c r="M28" s="218">
        <v>100</v>
      </c>
      <c r="N28" s="217">
        <v>100</v>
      </c>
      <c r="O28" s="217">
        <v>100</v>
      </c>
      <c r="P28" s="217">
        <v>100</v>
      </c>
    </row>
    <row r="29" spans="1:16" s="34" customFormat="1" ht="18" customHeight="1">
      <c r="A29" s="108" t="s">
        <v>904</v>
      </c>
      <c r="B29" s="208">
        <v>36.35</v>
      </c>
      <c r="C29" s="327">
        <v>51.09</v>
      </c>
      <c r="D29" s="208">
        <v>68.25</v>
      </c>
      <c r="E29" s="208">
        <v>79.349999999999994</v>
      </c>
      <c r="F29" s="208">
        <v>88.07</v>
      </c>
      <c r="G29" s="208">
        <v>25.85</v>
      </c>
      <c r="H29" s="208">
        <v>38.89</v>
      </c>
      <c r="I29" s="208">
        <v>58.84</v>
      </c>
      <c r="J29" s="208">
        <v>76.209999999999994</v>
      </c>
      <c r="K29" s="208">
        <v>88.4</v>
      </c>
      <c r="L29" s="217">
        <v>100</v>
      </c>
      <c r="M29" s="218">
        <v>100</v>
      </c>
      <c r="N29" s="217">
        <v>100</v>
      </c>
      <c r="O29" s="217">
        <v>100</v>
      </c>
      <c r="P29" s="217">
        <v>100</v>
      </c>
    </row>
    <row r="30" spans="1:16" s="34" customFormat="1" ht="18" customHeight="1">
      <c r="A30" s="108" t="s">
        <v>917</v>
      </c>
      <c r="B30" s="208">
        <v>39.03</v>
      </c>
      <c r="C30" s="327">
        <v>52.67</v>
      </c>
      <c r="D30" s="208">
        <v>68.88</v>
      </c>
      <c r="E30" s="208">
        <v>79.459999999999994</v>
      </c>
      <c r="F30" s="208">
        <v>88.6</v>
      </c>
      <c r="G30" s="208">
        <v>26.08</v>
      </c>
      <c r="H30" s="208">
        <v>39.83</v>
      </c>
      <c r="I30" s="208">
        <v>60.68</v>
      </c>
      <c r="J30" s="208">
        <v>77.150000000000006</v>
      </c>
      <c r="K30" s="208">
        <v>89.08</v>
      </c>
      <c r="L30" s="217">
        <v>100</v>
      </c>
      <c r="M30" s="218">
        <v>100</v>
      </c>
      <c r="N30" s="217">
        <v>100</v>
      </c>
      <c r="O30" s="217">
        <v>100</v>
      </c>
      <c r="P30" s="217">
        <v>100</v>
      </c>
    </row>
    <row r="31" spans="1:16" s="34" customFormat="1" ht="18" customHeight="1">
      <c r="A31" s="108" t="s">
        <v>1149</v>
      </c>
      <c r="B31" s="208">
        <v>39.61</v>
      </c>
      <c r="C31" s="327">
        <v>55.41</v>
      </c>
      <c r="D31" s="208">
        <v>71.510000000000005</v>
      </c>
      <c r="E31" s="208">
        <v>81.56</v>
      </c>
      <c r="F31" s="208">
        <v>89.87</v>
      </c>
      <c r="G31" s="208">
        <v>25.7</v>
      </c>
      <c r="H31" s="208">
        <v>40.24</v>
      </c>
      <c r="I31" s="208">
        <v>60.93</v>
      </c>
      <c r="J31" s="208">
        <v>77.66</v>
      </c>
      <c r="K31" s="208">
        <v>89.56</v>
      </c>
      <c r="L31" s="217">
        <v>100</v>
      </c>
      <c r="M31" s="218">
        <v>100</v>
      </c>
      <c r="N31" s="217">
        <v>100</v>
      </c>
      <c r="O31" s="217">
        <v>100</v>
      </c>
      <c r="P31" s="217">
        <v>100</v>
      </c>
    </row>
    <row r="32" spans="1:16" s="34" customFormat="1" ht="15" customHeight="1">
      <c r="A32" s="1115" t="s">
        <v>261</v>
      </c>
      <c r="B32" s="1115"/>
      <c r="C32" s="1115"/>
      <c r="D32" s="1115"/>
      <c r="E32" s="1115"/>
      <c r="F32" s="1115"/>
      <c r="G32" s="1115"/>
      <c r="H32" s="1115"/>
      <c r="I32" s="1115"/>
      <c r="J32" s="1115"/>
      <c r="K32" s="1115"/>
    </row>
    <row r="33" spans="1:11" s="34" customFormat="1" ht="13.5" customHeight="1">
      <c r="A33" s="1080" t="s">
        <v>1150</v>
      </c>
      <c r="B33" s="1080"/>
      <c r="C33" s="1080"/>
      <c r="D33" s="1080"/>
      <c r="E33" s="1080"/>
      <c r="F33" s="1080"/>
      <c r="G33" s="1080"/>
      <c r="H33" s="1080"/>
      <c r="I33" s="1080"/>
      <c r="J33" s="1080"/>
      <c r="K33" s="1080"/>
    </row>
    <row r="34" spans="1:11" s="34" customFormat="1" ht="13.5" customHeight="1">
      <c r="A34" s="1080" t="s">
        <v>131</v>
      </c>
      <c r="B34" s="1080"/>
      <c r="C34" s="1080"/>
      <c r="D34" s="1080"/>
      <c r="E34" s="1080"/>
      <c r="F34" s="1080"/>
      <c r="G34" s="1080"/>
      <c r="H34" s="1080"/>
      <c r="I34" s="1080"/>
      <c r="J34" s="1080"/>
      <c r="K34" s="1080"/>
    </row>
    <row r="35" spans="1:11" s="34" customFormat="1" ht="28.35" customHeight="1"/>
  </sheetData>
  <mergeCells count="9">
    <mergeCell ref="A34:K34"/>
    <mergeCell ref="A1:K1"/>
    <mergeCell ref="B2:F2"/>
    <mergeCell ref="G2:K2"/>
    <mergeCell ref="L2:P2"/>
    <mergeCell ref="A4:P4"/>
    <mergeCell ref="A18:P18"/>
    <mergeCell ref="A32:K32"/>
    <mergeCell ref="A33:K3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0"/>
  <sheetViews>
    <sheetView topLeftCell="G1" zoomScaleNormal="100" workbookViewId="0">
      <selection activeCell="S10" sqref="S10"/>
    </sheetView>
  </sheetViews>
  <sheetFormatPr defaultColWidth="9.140625" defaultRowHeight="15"/>
  <cols>
    <col min="1" max="8" width="14.5703125" style="16" bestFit="1" customWidth="1"/>
    <col min="9" max="9" width="8.85546875" style="16" bestFit="1" customWidth="1"/>
    <col min="10" max="10" width="10.28515625" style="16" customWidth="1"/>
    <col min="11" max="17" width="14.5703125" style="16" bestFit="1" customWidth="1"/>
    <col min="18" max="18" width="4.5703125" style="16" bestFit="1" customWidth="1"/>
    <col min="19" max="16384" width="9.140625" style="16"/>
  </cols>
  <sheetData>
    <row r="1" spans="1:17" ht="13.5" customHeight="1">
      <c r="A1" s="1056" t="s">
        <v>17</v>
      </c>
      <c r="B1" s="1056"/>
      <c r="C1" s="1056"/>
      <c r="D1" s="1056"/>
      <c r="E1" s="1056"/>
      <c r="F1" s="1056"/>
      <c r="G1" s="1056"/>
      <c r="H1" s="1056"/>
      <c r="I1" s="1056"/>
    </row>
    <row r="2" spans="1:17" s="34" customFormat="1" ht="88.5" customHeight="1">
      <c r="A2" s="18" t="s">
        <v>262</v>
      </c>
      <c r="B2" s="18" t="s">
        <v>263</v>
      </c>
      <c r="C2" s="18" t="s">
        <v>264</v>
      </c>
      <c r="D2" s="18" t="s">
        <v>265</v>
      </c>
      <c r="E2" s="18" t="s">
        <v>266</v>
      </c>
      <c r="F2" s="18" t="s">
        <v>172</v>
      </c>
      <c r="G2" s="18" t="s">
        <v>507</v>
      </c>
      <c r="H2" s="18" t="s">
        <v>267</v>
      </c>
      <c r="I2" s="18" t="s">
        <v>268</v>
      </c>
      <c r="J2" s="18" t="s">
        <v>269</v>
      </c>
      <c r="K2" s="18" t="s">
        <v>278</v>
      </c>
      <c r="L2" s="18" t="s">
        <v>270</v>
      </c>
      <c r="M2" s="18" t="s">
        <v>271</v>
      </c>
      <c r="N2" s="18" t="s">
        <v>272</v>
      </c>
      <c r="O2" s="18" t="s">
        <v>279</v>
      </c>
      <c r="P2" s="18" t="s">
        <v>280</v>
      </c>
      <c r="Q2" s="18" t="s">
        <v>508</v>
      </c>
    </row>
    <row r="3" spans="1:17" s="41" customFormat="1" ht="18" customHeight="1">
      <c r="A3" s="23" t="s">
        <v>93</v>
      </c>
      <c r="B3" s="24">
        <v>5484.4999999999991</v>
      </c>
      <c r="C3" s="40">
        <v>1042126.6</v>
      </c>
      <c r="D3" s="40">
        <v>289623.01367999997</v>
      </c>
      <c r="E3" s="78">
        <v>27.791538348603712</v>
      </c>
      <c r="F3" s="40">
        <v>1042329</v>
      </c>
      <c r="G3" s="40">
        <v>281917.70063616498</v>
      </c>
      <c r="H3" s="79">
        <v>27.046901759057356</v>
      </c>
      <c r="I3" s="40">
        <v>281917.70063616498</v>
      </c>
      <c r="J3" s="78">
        <v>100</v>
      </c>
      <c r="K3" s="40">
        <v>281917.70063616498</v>
      </c>
      <c r="L3" s="66">
        <v>100</v>
      </c>
      <c r="M3" s="25">
        <v>642.61540000000002</v>
      </c>
      <c r="N3" s="76">
        <v>0.22187995071069039</v>
      </c>
      <c r="O3" s="25">
        <v>60578</v>
      </c>
      <c r="P3" s="25">
        <v>282302</v>
      </c>
      <c r="Q3" s="50">
        <v>279.39</v>
      </c>
    </row>
    <row r="4" spans="1:17" s="41" customFormat="1" ht="18" customHeight="1">
      <c r="A4" s="23" t="s">
        <v>94</v>
      </c>
      <c r="B4" s="24">
        <v>7290.9499999999989</v>
      </c>
      <c r="C4" s="40">
        <v>1511391</v>
      </c>
      <c r="D4" s="40">
        <v>437146.19569000002</v>
      </c>
      <c r="E4" s="78">
        <v>28.923435146166675</v>
      </c>
      <c r="F4" s="40">
        <v>1230155</v>
      </c>
      <c r="G4" s="40">
        <v>421691.78997236001</v>
      </c>
      <c r="H4" s="79">
        <v>34.279565580951996</v>
      </c>
      <c r="I4" s="40">
        <v>437145.62105000002</v>
      </c>
      <c r="J4" s="78">
        <v>99.99986854740915</v>
      </c>
      <c r="K4" s="40">
        <v>421691.70826658601</v>
      </c>
      <c r="L4" s="66">
        <v>99.999980624291013</v>
      </c>
      <c r="M4" s="25">
        <v>704.00538000000006</v>
      </c>
      <c r="N4" s="76">
        <v>0.16104575241442609</v>
      </c>
      <c r="O4" s="25">
        <v>79654</v>
      </c>
      <c r="P4" s="25">
        <v>422089</v>
      </c>
      <c r="Q4" s="50">
        <v>324.31</v>
      </c>
    </row>
    <row r="5" spans="1:17" s="34" customFormat="1" ht="18" customHeight="1">
      <c r="A5" s="19" t="s">
        <v>95</v>
      </c>
      <c r="B5" s="20">
        <v>413</v>
      </c>
      <c r="C5" s="21">
        <v>64302</v>
      </c>
      <c r="D5" s="21">
        <v>19158.729660000001</v>
      </c>
      <c r="E5" s="80">
        <v>29.794920313999999</v>
      </c>
      <c r="F5" s="21">
        <v>80788</v>
      </c>
      <c r="G5" s="21">
        <v>24641.789972359999</v>
      </c>
      <c r="H5" s="81">
        <v>30.501794787000001</v>
      </c>
      <c r="I5" s="21">
        <v>19158.729660000001</v>
      </c>
      <c r="J5" s="80">
        <v>100</v>
      </c>
      <c r="K5" s="21">
        <v>24641.789972359999</v>
      </c>
      <c r="L5" s="62">
        <v>100</v>
      </c>
      <c r="M5" s="21">
        <v>30.2698</v>
      </c>
      <c r="N5" s="75">
        <v>2.6</v>
      </c>
      <c r="O5" s="21">
        <v>4597</v>
      </c>
      <c r="P5" s="21">
        <v>24667</v>
      </c>
      <c r="Q5" s="21">
        <v>281.55</v>
      </c>
    </row>
    <row r="6" spans="1:17" s="34" customFormat="1" ht="18" customHeight="1">
      <c r="A6" s="19" t="s">
        <v>96</v>
      </c>
      <c r="B6" s="20">
        <v>579.4</v>
      </c>
      <c r="C6" s="37">
        <v>106984</v>
      </c>
      <c r="D6" s="21">
        <v>33796.74293</v>
      </c>
      <c r="E6" s="80">
        <v>31.590464864000001</v>
      </c>
      <c r="F6" s="37">
        <v>111081</v>
      </c>
      <c r="G6" s="21">
        <v>36367</v>
      </c>
      <c r="H6" s="81">
        <v>32.739172316000001</v>
      </c>
      <c r="I6" s="21">
        <v>33796.699999999997</v>
      </c>
      <c r="J6" s="80">
        <v>99.999872976000006</v>
      </c>
      <c r="K6" s="21">
        <v>36367</v>
      </c>
      <c r="L6" s="62">
        <v>100</v>
      </c>
      <c r="M6" s="21">
        <v>51.5</v>
      </c>
      <c r="N6" s="75">
        <v>0.15238174099999999</v>
      </c>
      <c r="O6" s="21">
        <v>6082</v>
      </c>
      <c r="P6" s="21">
        <v>36412</v>
      </c>
      <c r="Q6" s="21">
        <v>290.69</v>
      </c>
    </row>
    <row r="7" spans="1:17" s="34" customFormat="1" ht="18" customHeight="1">
      <c r="A7" s="19" t="s">
        <v>97</v>
      </c>
      <c r="B7" s="20">
        <v>781.4</v>
      </c>
      <c r="C7" s="37">
        <v>182034</v>
      </c>
      <c r="D7" s="21">
        <v>51859.6</v>
      </c>
      <c r="E7" s="80">
        <v>28.488963600000002</v>
      </c>
      <c r="F7" s="37">
        <v>141511</v>
      </c>
      <c r="G7" s="21">
        <v>44906</v>
      </c>
      <c r="H7" s="81">
        <v>31.733222152</v>
      </c>
      <c r="I7" s="21">
        <v>51859.6</v>
      </c>
      <c r="J7" s="80">
        <v>100</v>
      </c>
      <c r="K7" s="21">
        <v>44906</v>
      </c>
      <c r="L7" s="62">
        <v>100</v>
      </c>
      <c r="M7" s="21">
        <v>102.3</v>
      </c>
      <c r="N7" s="75">
        <v>0.19726337999999999</v>
      </c>
      <c r="O7" s="21">
        <v>8790</v>
      </c>
      <c r="P7" s="21">
        <v>44970</v>
      </c>
      <c r="Q7" s="21">
        <v>294.45999999999998</v>
      </c>
    </row>
    <row r="8" spans="1:17" s="34" customFormat="1" ht="18" customHeight="1">
      <c r="A8" s="19" t="s">
        <v>98</v>
      </c>
      <c r="B8" s="20">
        <v>709.3</v>
      </c>
      <c r="C8" s="37">
        <v>164115</v>
      </c>
      <c r="D8" s="21">
        <v>43819.6</v>
      </c>
      <c r="E8" s="80">
        <v>26.7</v>
      </c>
      <c r="F8" s="37">
        <v>123781</v>
      </c>
      <c r="G8" s="21">
        <v>41011</v>
      </c>
      <c r="H8" s="81">
        <v>33.130000000000003</v>
      </c>
      <c r="I8" s="21">
        <v>43819.6</v>
      </c>
      <c r="J8" s="80">
        <v>100</v>
      </c>
      <c r="K8" s="21">
        <v>41011</v>
      </c>
      <c r="L8" s="62">
        <v>100</v>
      </c>
      <c r="M8" s="21">
        <v>48.7</v>
      </c>
      <c r="N8" s="75">
        <v>0.11</v>
      </c>
      <c r="O8" s="21">
        <v>6635</v>
      </c>
      <c r="P8" s="21">
        <v>41038</v>
      </c>
      <c r="Q8" s="21">
        <v>299.17</v>
      </c>
    </row>
    <row r="9" spans="1:17" s="34" customFormat="1" ht="18" customHeight="1">
      <c r="A9" s="19" t="s">
        <v>99</v>
      </c>
      <c r="B9" s="20">
        <v>648.6</v>
      </c>
      <c r="C9" s="37">
        <v>124608</v>
      </c>
      <c r="D9" s="21">
        <v>33761.411269999997</v>
      </c>
      <c r="E9" s="80">
        <v>27.094096101000002</v>
      </c>
      <c r="F9" s="37">
        <v>109890</v>
      </c>
      <c r="G9" s="21">
        <v>39486</v>
      </c>
      <c r="H9" s="81">
        <v>35.932295932000002</v>
      </c>
      <c r="I9" s="21">
        <v>33761.4</v>
      </c>
      <c r="J9" s="80">
        <v>99.999966619000006</v>
      </c>
      <c r="K9" s="21">
        <v>39486</v>
      </c>
      <c r="L9" s="62">
        <v>100</v>
      </c>
      <c r="M9" s="21">
        <v>96.8</v>
      </c>
      <c r="N9" s="75">
        <v>0.28671796799999999</v>
      </c>
      <c r="O9" s="21">
        <v>7370</v>
      </c>
      <c r="P9" s="21">
        <v>39528</v>
      </c>
      <c r="Q9" s="21">
        <v>303.49</v>
      </c>
    </row>
    <row r="10" spans="1:17" s="34" customFormat="1" ht="18" customHeight="1">
      <c r="A10" s="171" t="s">
        <v>100</v>
      </c>
      <c r="B10" s="195">
        <v>597</v>
      </c>
      <c r="C10" s="105">
        <v>126638</v>
      </c>
      <c r="D10" s="104">
        <v>34309.199999999997</v>
      </c>
      <c r="E10" s="219">
        <v>27.092341951000002</v>
      </c>
      <c r="F10" s="105">
        <v>124895</v>
      </c>
      <c r="G10" s="104">
        <v>42867</v>
      </c>
      <c r="H10" s="220">
        <v>34.322430842000003</v>
      </c>
      <c r="I10" s="104">
        <v>34309.199999999997</v>
      </c>
      <c r="J10" s="219">
        <v>100</v>
      </c>
      <c r="K10" s="104">
        <v>42867</v>
      </c>
      <c r="L10" s="207">
        <v>100</v>
      </c>
      <c r="M10" s="104">
        <v>30</v>
      </c>
      <c r="N10" s="213">
        <v>8.7440104000000005E-2</v>
      </c>
      <c r="O10" s="104">
        <v>7645</v>
      </c>
      <c r="P10" s="104">
        <v>42911</v>
      </c>
      <c r="Q10" s="104">
        <v>307.32</v>
      </c>
    </row>
    <row r="11" spans="1:17" s="34" customFormat="1" ht="18" customHeight="1">
      <c r="A11" s="108" t="s">
        <v>766</v>
      </c>
      <c r="B11" s="199">
        <v>714</v>
      </c>
      <c r="C11" s="52">
        <v>119968</v>
      </c>
      <c r="D11" s="51">
        <v>35574.300000000003</v>
      </c>
      <c r="E11" s="221">
        <v>29.653157509</v>
      </c>
      <c r="F11" s="52">
        <v>138357</v>
      </c>
      <c r="G11" s="51">
        <v>42741</v>
      </c>
      <c r="H11" s="222">
        <v>30.891823327000001</v>
      </c>
      <c r="I11" s="51">
        <v>35574.279560000003</v>
      </c>
      <c r="J11" s="221">
        <v>99.999942543000003</v>
      </c>
      <c r="K11" s="51">
        <v>42740.918294226001</v>
      </c>
      <c r="L11" s="208">
        <v>99.999808834999996</v>
      </c>
      <c r="M11" s="51">
        <v>49.405380000000001</v>
      </c>
      <c r="N11" s="214">
        <v>0.13887949599999999</v>
      </c>
      <c r="O11" s="51">
        <v>8088</v>
      </c>
      <c r="P11" s="51">
        <v>42769</v>
      </c>
      <c r="Q11" s="51">
        <v>310.76</v>
      </c>
    </row>
    <row r="12" spans="1:17" s="34" customFormat="1" ht="18" customHeight="1">
      <c r="A12" s="277">
        <v>44504</v>
      </c>
      <c r="B12" s="199">
        <v>632.20000000000005</v>
      </c>
      <c r="C12" s="51">
        <v>97767</v>
      </c>
      <c r="D12" s="51">
        <v>26437.5</v>
      </c>
      <c r="E12" s="221">
        <v>27.041332965110925</v>
      </c>
      <c r="F12" s="51">
        <v>97093</v>
      </c>
      <c r="G12" s="51">
        <v>36756</v>
      </c>
      <c r="H12" s="222">
        <v>37.856488109338471</v>
      </c>
      <c r="I12" s="51">
        <v>26437</v>
      </c>
      <c r="J12" s="221">
        <v>99.999942542790748</v>
      </c>
      <c r="K12" s="51">
        <v>36756</v>
      </c>
      <c r="L12" s="208">
        <v>99.999808835137202</v>
      </c>
      <c r="M12" s="51">
        <v>62.1</v>
      </c>
      <c r="N12" s="214">
        <v>0.23489805953776904</v>
      </c>
      <c r="O12" s="51">
        <v>8410</v>
      </c>
      <c r="P12" s="51">
        <v>36793</v>
      </c>
      <c r="Q12" s="51">
        <v>314.06</v>
      </c>
    </row>
    <row r="13" spans="1:17" s="34" customFormat="1" ht="18" customHeight="1">
      <c r="A13" s="277">
        <v>44534</v>
      </c>
      <c r="B13" s="199">
        <v>715.19999999999993</v>
      </c>
      <c r="C13" s="51">
        <v>184534</v>
      </c>
      <c r="D13" s="51">
        <v>47251.8</v>
      </c>
      <c r="E13" s="221">
        <v>25.606012984057141</v>
      </c>
      <c r="F13" s="51">
        <v>100151</v>
      </c>
      <c r="G13" s="51">
        <v>35303</v>
      </c>
      <c r="H13" s="222">
        <v>35.249772843007058</v>
      </c>
      <c r="I13" s="51">
        <v>47251.8</v>
      </c>
      <c r="J13" s="221">
        <v>100</v>
      </c>
      <c r="K13" s="51">
        <v>35303</v>
      </c>
      <c r="L13" s="208">
        <v>100</v>
      </c>
      <c r="M13" s="51">
        <v>49.3</v>
      </c>
      <c r="N13" s="214">
        <v>0.10433464968530298</v>
      </c>
      <c r="O13" s="51">
        <v>6802</v>
      </c>
      <c r="P13" s="51">
        <v>35326</v>
      </c>
      <c r="Q13" s="51">
        <v>317.49</v>
      </c>
    </row>
    <row r="14" spans="1:17" s="34" customFormat="1" ht="18" customHeight="1">
      <c r="A14" s="277">
        <v>44562</v>
      </c>
      <c r="B14" s="199">
        <v>830.15</v>
      </c>
      <c r="C14" s="51">
        <v>207723</v>
      </c>
      <c r="D14" s="51">
        <v>67500.100000000006</v>
      </c>
      <c r="E14" s="221">
        <v>32.495246072895156</v>
      </c>
      <c r="F14" s="51">
        <v>105445</v>
      </c>
      <c r="G14" s="51">
        <v>42436</v>
      </c>
      <c r="H14" s="222">
        <v>40.244677319929821</v>
      </c>
      <c r="I14" s="51">
        <v>67500.100000000006</v>
      </c>
      <c r="J14" s="221">
        <v>100</v>
      </c>
      <c r="K14" s="51">
        <v>42436</v>
      </c>
      <c r="L14" s="208">
        <v>100</v>
      </c>
      <c r="M14" s="51">
        <v>152.5</v>
      </c>
      <c r="N14" s="214">
        <v>0.22592559122134631</v>
      </c>
      <c r="O14" s="51">
        <v>8147</v>
      </c>
      <c r="P14" s="51">
        <v>42468</v>
      </c>
      <c r="Q14" s="51">
        <v>321.5</v>
      </c>
    </row>
    <row r="15" spans="1:17" s="34" customFormat="1" ht="18" customHeight="1">
      <c r="A15" s="277">
        <v>44593</v>
      </c>
      <c r="B15" s="199">
        <v>670.69999999999993</v>
      </c>
      <c r="C15" s="51">
        <v>132718</v>
      </c>
      <c r="D15" s="51">
        <v>43677.21183</v>
      </c>
      <c r="E15" s="221">
        <v>32.909787542006356</v>
      </c>
      <c r="F15" s="51">
        <v>97163</v>
      </c>
      <c r="G15" s="51">
        <v>35177</v>
      </c>
      <c r="H15" s="222">
        <v>36.204110618239447</v>
      </c>
      <c r="I15" s="51">
        <v>43677.21183</v>
      </c>
      <c r="J15" s="221">
        <v>100</v>
      </c>
      <c r="K15" s="51">
        <v>35177</v>
      </c>
      <c r="L15" s="208">
        <v>100</v>
      </c>
      <c r="M15" s="51">
        <v>58.8</v>
      </c>
      <c r="N15" s="214">
        <v>0.13462397789689681</v>
      </c>
      <c r="O15" s="51">
        <v>7088</v>
      </c>
      <c r="P15" s="51">
        <v>35207</v>
      </c>
      <c r="Q15" s="51">
        <v>324.31</v>
      </c>
    </row>
    <row r="16" spans="1:17" s="34" customFormat="1" ht="15" customHeight="1">
      <c r="A16" s="1080" t="s">
        <v>1150</v>
      </c>
      <c r="B16" s="1080"/>
      <c r="C16" s="1080"/>
      <c r="D16" s="1080"/>
    </row>
    <row r="17" spans="1:17" s="34" customFormat="1" ht="13.5" customHeight="1">
      <c r="A17" s="1080" t="s">
        <v>206</v>
      </c>
      <c r="B17" s="1080"/>
      <c r="C17" s="1080"/>
      <c r="D17" s="1080"/>
    </row>
    <row r="18" spans="1:17" s="34" customFormat="1" ht="28.35" customHeight="1"/>
    <row r="19" spans="1:17">
      <c r="B19" s="82"/>
      <c r="C19" s="82"/>
      <c r="D19" s="82"/>
      <c r="E19" s="82"/>
      <c r="F19" s="82"/>
      <c r="G19" s="82"/>
      <c r="H19" s="82"/>
      <c r="I19" s="82"/>
      <c r="J19" s="82"/>
      <c r="K19" s="82"/>
      <c r="L19" s="82"/>
      <c r="M19" s="82"/>
      <c r="N19" s="82"/>
      <c r="O19" s="82"/>
      <c r="P19" s="82"/>
      <c r="Q19" s="82"/>
    </row>
    <row r="20" spans="1:17">
      <c r="B20" s="82"/>
      <c r="C20" s="82"/>
      <c r="D20" s="82"/>
      <c r="E20" s="82"/>
      <c r="F20" s="82"/>
      <c r="G20" s="82"/>
      <c r="H20" s="82"/>
      <c r="I20" s="82"/>
      <c r="J20" s="82"/>
      <c r="K20" s="82"/>
    </row>
  </sheetData>
  <mergeCells count="3">
    <mergeCell ref="A1:I1"/>
    <mergeCell ref="A16:D16"/>
    <mergeCell ref="A17:D17"/>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0"/>
  <sheetViews>
    <sheetView zoomScaleNormal="100" workbookViewId="0">
      <selection activeCell="F23" sqref="F23"/>
    </sheetView>
  </sheetViews>
  <sheetFormatPr defaultColWidth="9.140625" defaultRowHeight="15"/>
  <cols>
    <col min="1" max="8" width="14.5703125" style="16" bestFit="1" customWidth="1"/>
    <col min="9" max="9" width="11.140625" style="16" bestFit="1" customWidth="1"/>
    <col min="10" max="10" width="18.42578125" style="16" bestFit="1" customWidth="1"/>
    <col min="11" max="17" width="14.5703125" style="16" bestFit="1" customWidth="1"/>
    <col min="18" max="18" width="4.5703125" style="16" bestFit="1" customWidth="1"/>
    <col min="19" max="16384" width="9.140625" style="16"/>
  </cols>
  <sheetData>
    <row r="1" spans="1:17" ht="18" customHeight="1">
      <c r="A1" s="977" t="s">
        <v>273</v>
      </c>
      <c r="B1" s="977"/>
      <c r="C1" s="977"/>
      <c r="D1" s="977"/>
      <c r="E1" s="977"/>
      <c r="F1" s="977"/>
      <c r="G1" s="977"/>
      <c r="H1" s="977"/>
      <c r="I1" s="977"/>
    </row>
    <row r="2" spans="1:17" s="34" customFormat="1" ht="93" customHeight="1">
      <c r="A2" s="18" t="s">
        <v>262</v>
      </c>
      <c r="B2" s="18" t="s">
        <v>263</v>
      </c>
      <c r="C2" s="18" t="s">
        <v>264</v>
      </c>
      <c r="D2" s="18" t="s">
        <v>265</v>
      </c>
      <c r="E2" s="18" t="s">
        <v>266</v>
      </c>
      <c r="F2" s="18" t="s">
        <v>172</v>
      </c>
      <c r="G2" s="18" t="s">
        <v>509</v>
      </c>
      <c r="H2" s="18" t="s">
        <v>267</v>
      </c>
      <c r="I2" s="18" t="s">
        <v>268</v>
      </c>
      <c r="J2" s="18" t="s">
        <v>269</v>
      </c>
      <c r="K2" s="18" t="s">
        <v>278</v>
      </c>
      <c r="L2" s="18" t="s">
        <v>270</v>
      </c>
      <c r="M2" s="18" t="s">
        <v>271</v>
      </c>
      <c r="N2" s="18" t="s">
        <v>272</v>
      </c>
      <c r="O2" s="18" t="s">
        <v>279</v>
      </c>
      <c r="P2" s="18" t="s">
        <v>280</v>
      </c>
      <c r="Q2" s="18" t="s">
        <v>508</v>
      </c>
    </row>
    <row r="3" spans="1:17" s="41" customFormat="1" ht="18" customHeight="1">
      <c r="A3" s="23" t="s">
        <v>93</v>
      </c>
      <c r="B3" s="24">
        <v>55746.947050000002</v>
      </c>
      <c r="C3" s="40">
        <v>9040217.3039999995</v>
      </c>
      <c r="D3" s="40">
        <v>1542924.5079999999</v>
      </c>
      <c r="E3" s="66">
        <v>17.067338719999999</v>
      </c>
      <c r="F3" s="57">
        <v>16566141.699999999</v>
      </c>
      <c r="G3" s="40">
        <v>2950886.5449999999</v>
      </c>
      <c r="H3" s="66">
        <v>17.812756879999998</v>
      </c>
      <c r="I3" s="40">
        <v>1539794.0290000001</v>
      </c>
      <c r="J3" s="67">
        <f>I3/D3*100</f>
        <v>99.79710744214843</v>
      </c>
      <c r="K3" s="40">
        <v>2948628.5920000002</v>
      </c>
      <c r="L3" s="66">
        <f>K3/G3*100</f>
        <v>99.923482215748834</v>
      </c>
      <c r="M3" s="24">
        <v>3130.4890399999999</v>
      </c>
      <c r="N3" s="79">
        <f>M3/D3*100</f>
        <v>0.20289320856390208</v>
      </c>
      <c r="O3" s="40">
        <v>846716.12</v>
      </c>
      <c r="P3" s="40">
        <v>2950886.548</v>
      </c>
      <c r="Q3" s="25">
        <v>363.54</v>
      </c>
    </row>
    <row r="4" spans="1:17" s="41" customFormat="1" ht="18" customHeight="1">
      <c r="A4" s="303" t="s">
        <v>94</v>
      </c>
      <c r="B4" s="328">
        <v>62492.806770000003</v>
      </c>
      <c r="C4" s="328">
        <v>9035025.3629999999</v>
      </c>
      <c r="D4" s="328">
        <v>1570551.3319999999</v>
      </c>
      <c r="E4" s="329">
        <v>17.382921119999999</v>
      </c>
      <c r="F4" s="328">
        <v>16468825.5</v>
      </c>
      <c r="G4" s="328">
        <v>3476360.3560000001</v>
      </c>
      <c r="H4" s="329">
        <v>21.108732710000002</v>
      </c>
      <c r="I4" s="328">
        <v>1572072.6470000001</v>
      </c>
      <c r="J4" s="329">
        <v>100</v>
      </c>
      <c r="K4" s="328">
        <v>3474935.7390000001</v>
      </c>
      <c r="L4" s="329">
        <v>100</v>
      </c>
      <c r="M4" s="328">
        <v>1951.7866899999999</v>
      </c>
      <c r="N4" s="329">
        <v>0.12415372099999999</v>
      </c>
      <c r="O4" s="328">
        <v>832918.00399999996</v>
      </c>
      <c r="P4" s="328">
        <v>3476360.358</v>
      </c>
      <c r="Q4" s="328">
        <v>458.79</v>
      </c>
    </row>
    <row r="5" spans="1:17" s="34" customFormat="1" ht="18" customHeight="1">
      <c r="A5" s="108" t="s">
        <v>95</v>
      </c>
      <c r="B5" s="199">
        <v>4515.9399999999996</v>
      </c>
      <c r="C5" s="52">
        <v>598664.62</v>
      </c>
      <c r="D5" s="52">
        <v>102891.87</v>
      </c>
      <c r="E5" s="208">
        <v>17.186896730000001</v>
      </c>
      <c r="F5" s="52">
        <v>1394733.686</v>
      </c>
      <c r="G5" s="52">
        <v>252091.8615</v>
      </c>
      <c r="H5" s="208">
        <v>18.074551719999999</v>
      </c>
      <c r="I5" s="52">
        <v>102727.16</v>
      </c>
      <c r="J5" s="217">
        <v>100</v>
      </c>
      <c r="K5" s="52">
        <v>251979.09</v>
      </c>
      <c r="L5" s="208">
        <v>100</v>
      </c>
      <c r="M5" s="199">
        <v>164.71</v>
      </c>
      <c r="N5" s="222">
        <v>0.16</v>
      </c>
      <c r="O5" s="51">
        <v>55951.89</v>
      </c>
      <c r="P5" s="52">
        <v>252091.86</v>
      </c>
      <c r="Q5" s="51">
        <v>372.29</v>
      </c>
    </row>
    <row r="6" spans="1:17" s="34" customFormat="1" ht="18" customHeight="1">
      <c r="A6" s="108" t="s">
        <v>96</v>
      </c>
      <c r="B6" s="199">
        <v>5635.66</v>
      </c>
      <c r="C6" s="52">
        <v>930978.72</v>
      </c>
      <c r="D6" s="52">
        <v>158663.88</v>
      </c>
      <c r="E6" s="208">
        <v>17.04269674</v>
      </c>
      <c r="F6" s="52">
        <v>1701819.2110071101</v>
      </c>
      <c r="G6" s="52">
        <v>311719.70529999997</v>
      </c>
      <c r="H6" s="208">
        <v>18.316851948</v>
      </c>
      <c r="I6" s="52">
        <v>158498.23999999999</v>
      </c>
      <c r="J6" s="217">
        <v>100</v>
      </c>
      <c r="K6" s="52">
        <v>311564.08</v>
      </c>
      <c r="L6" s="208">
        <v>100</v>
      </c>
      <c r="M6" s="199">
        <v>165.63</v>
      </c>
      <c r="N6" s="222">
        <v>0.1</v>
      </c>
      <c r="O6" s="51">
        <v>66008.89</v>
      </c>
      <c r="P6" s="52">
        <v>311719.71000000002</v>
      </c>
      <c r="Q6" s="51">
        <v>376.67</v>
      </c>
    </row>
    <row r="7" spans="1:17" s="34" customFormat="1" ht="18" customHeight="1">
      <c r="A7" s="108" t="s">
        <v>97</v>
      </c>
      <c r="B7" s="199">
        <v>6380.81</v>
      </c>
      <c r="C7" s="52">
        <v>1129774.0800000001</v>
      </c>
      <c r="D7" s="52">
        <v>183106.19</v>
      </c>
      <c r="E7" s="208">
        <v>16.207327930000002</v>
      </c>
      <c r="F7" s="52">
        <v>1721899.78</v>
      </c>
      <c r="G7" s="52">
        <v>328444.58630000002</v>
      </c>
      <c r="H7" s="208">
        <v>19.074547200000001</v>
      </c>
      <c r="I7" s="52">
        <v>182747.36</v>
      </c>
      <c r="J7" s="217">
        <v>100</v>
      </c>
      <c r="K7" s="52">
        <v>328252.51</v>
      </c>
      <c r="L7" s="208">
        <v>100</v>
      </c>
      <c r="M7" s="199">
        <v>358.83</v>
      </c>
      <c r="N7" s="222">
        <v>0.2</v>
      </c>
      <c r="O7" s="51">
        <v>81313.59</v>
      </c>
      <c r="P7" s="52">
        <v>328444.59000000003</v>
      </c>
      <c r="Q7" s="51">
        <v>389.91</v>
      </c>
    </row>
    <row r="8" spans="1:17" s="34" customFormat="1" ht="18" customHeight="1">
      <c r="A8" s="108" t="s">
        <v>98</v>
      </c>
      <c r="B8" s="199">
        <v>5620.51</v>
      </c>
      <c r="C8" s="52">
        <v>824775.95</v>
      </c>
      <c r="D8" s="52">
        <v>146065.54999999999</v>
      </c>
      <c r="E8" s="208">
        <v>17.709724680000001</v>
      </c>
      <c r="F8" s="52">
        <v>1404540.6029999999</v>
      </c>
      <c r="G8" s="52">
        <v>293270.10460000002</v>
      </c>
      <c r="H8" s="208">
        <v>20.880144300000001</v>
      </c>
      <c r="I8" s="52">
        <v>145838.57</v>
      </c>
      <c r="J8" s="217">
        <v>100</v>
      </c>
      <c r="K8" s="52">
        <v>293158.53999999998</v>
      </c>
      <c r="L8" s="208">
        <v>100</v>
      </c>
      <c r="M8" s="199">
        <v>226.98</v>
      </c>
      <c r="N8" s="222">
        <v>0.16</v>
      </c>
      <c r="O8" s="51">
        <v>60190.67</v>
      </c>
      <c r="P8" s="52">
        <v>293270.09999999998</v>
      </c>
      <c r="Q8" s="51">
        <v>397.35</v>
      </c>
    </row>
    <row r="9" spans="1:17" s="34" customFormat="1" ht="18" customHeight="1">
      <c r="A9" s="108" t="s">
        <v>99</v>
      </c>
      <c r="B9" s="199">
        <v>5505.91</v>
      </c>
      <c r="C9" s="52">
        <v>743801.69</v>
      </c>
      <c r="D9" s="52">
        <v>128030.26</v>
      </c>
      <c r="E9" s="208">
        <v>17.212956800000001</v>
      </c>
      <c r="F9" s="52">
        <v>1435867.9950000001</v>
      </c>
      <c r="G9" s="52">
        <v>301997.26929999999</v>
      </c>
      <c r="H9" s="208">
        <v>21.032383920000001</v>
      </c>
      <c r="I9" s="52">
        <v>127798.59</v>
      </c>
      <c r="J9" s="217">
        <v>100</v>
      </c>
      <c r="K9" s="52">
        <v>301841.45</v>
      </c>
      <c r="L9" s="208">
        <v>100</v>
      </c>
      <c r="M9" s="199">
        <v>231.67</v>
      </c>
      <c r="N9" s="222">
        <v>0.180950099</v>
      </c>
      <c r="O9" s="51">
        <v>64283.01</v>
      </c>
      <c r="P9" s="52">
        <v>301997.26929999999</v>
      </c>
      <c r="Q9" s="51">
        <v>406.45</v>
      </c>
    </row>
    <row r="10" spans="1:17" s="34" customFormat="1" ht="18" customHeight="1">
      <c r="A10" s="108" t="s">
        <v>100</v>
      </c>
      <c r="B10" s="199">
        <v>5508.8428599999997</v>
      </c>
      <c r="C10" s="52">
        <v>820024.30460000003</v>
      </c>
      <c r="D10" s="52">
        <v>142968.17980000001</v>
      </c>
      <c r="E10" s="208">
        <v>17.43</v>
      </c>
      <c r="F10" s="52">
        <v>1552786.263</v>
      </c>
      <c r="G10" s="52">
        <v>350963.47</v>
      </c>
      <c r="H10" s="208">
        <v>21.95</v>
      </c>
      <c r="I10" s="52">
        <v>142888.3449</v>
      </c>
      <c r="J10" s="217">
        <v>100</v>
      </c>
      <c r="K10" s="52">
        <v>350859.4914</v>
      </c>
      <c r="L10" s="208">
        <v>100</v>
      </c>
      <c r="M10" s="199">
        <v>79.834770000000006</v>
      </c>
      <c r="N10" s="222">
        <v>0.06</v>
      </c>
      <c r="O10" s="51">
        <v>84560.35</v>
      </c>
      <c r="P10" s="52">
        <v>350963.47230000002</v>
      </c>
      <c r="Q10" s="51">
        <v>414.54</v>
      </c>
    </row>
    <row r="11" spans="1:17" s="34" customFormat="1" ht="18" customHeight="1">
      <c r="A11" s="108" t="s">
        <v>766</v>
      </c>
      <c r="B11" s="199">
        <v>6382.9502000000002</v>
      </c>
      <c r="C11" s="52">
        <v>858026.74540000001</v>
      </c>
      <c r="D11" s="52">
        <v>152814.424</v>
      </c>
      <c r="E11" s="208">
        <v>17.809983760000001</v>
      </c>
      <c r="F11" s="52">
        <v>1775417.8659999999</v>
      </c>
      <c r="G11" s="52">
        <v>368877.22340000002</v>
      </c>
      <c r="H11" s="208">
        <v>20.08720396</v>
      </c>
      <c r="I11" s="52">
        <v>152704.96359999999</v>
      </c>
      <c r="J11" s="217">
        <v>100</v>
      </c>
      <c r="K11" s="52">
        <v>368756.24060000002</v>
      </c>
      <c r="L11" s="208">
        <v>100</v>
      </c>
      <c r="M11" s="199">
        <v>109.46048</v>
      </c>
      <c r="N11" s="222">
        <v>7.1629678000000002E-2</v>
      </c>
      <c r="O11" s="51">
        <v>90406.83</v>
      </c>
      <c r="P11" s="52">
        <v>368877.22340000002</v>
      </c>
      <c r="Q11" s="51">
        <v>422.26</v>
      </c>
    </row>
    <row r="12" spans="1:17" s="34" customFormat="1" ht="18" customHeight="1">
      <c r="A12" s="108" t="s">
        <v>804</v>
      </c>
      <c r="B12" s="199">
        <v>5578.2861899999998</v>
      </c>
      <c r="C12" s="52">
        <v>630546.17989999999</v>
      </c>
      <c r="D12" s="52">
        <v>122693.1657</v>
      </c>
      <c r="E12" s="208">
        <v>19.458236299999999</v>
      </c>
      <c r="F12" s="52">
        <v>1418066.487</v>
      </c>
      <c r="G12" s="52">
        <v>334863.2303</v>
      </c>
      <c r="H12" s="208">
        <v>23.614071209999999</v>
      </c>
      <c r="I12" s="52">
        <v>122567.7552</v>
      </c>
      <c r="J12" s="217">
        <v>100</v>
      </c>
      <c r="K12" s="52">
        <v>334751.45919999998</v>
      </c>
      <c r="L12" s="208">
        <v>100</v>
      </c>
      <c r="M12" s="199">
        <v>125.4105</v>
      </c>
      <c r="N12" s="222">
        <v>0.10221474</v>
      </c>
      <c r="O12" s="51">
        <v>82859.223989999999</v>
      </c>
      <c r="P12" s="52">
        <v>334863.2303</v>
      </c>
      <c r="Q12" s="51">
        <v>430.55</v>
      </c>
    </row>
    <row r="13" spans="1:17" s="34" customFormat="1" ht="18" customHeight="1">
      <c r="A13" s="108" t="s">
        <v>904</v>
      </c>
      <c r="B13" s="199">
        <v>5843.7957500000002</v>
      </c>
      <c r="C13" s="52">
        <v>791849.07490000001</v>
      </c>
      <c r="D13" s="52">
        <v>162537.20730000001</v>
      </c>
      <c r="E13" s="208">
        <v>20.52628618</v>
      </c>
      <c r="F13" s="52">
        <v>1426921.176</v>
      </c>
      <c r="G13" s="52">
        <v>322871.28779999999</v>
      </c>
      <c r="H13" s="208">
        <v>22.62712849</v>
      </c>
      <c r="I13" s="52">
        <v>165812.55799999999</v>
      </c>
      <c r="J13" s="217">
        <v>100</v>
      </c>
      <c r="K13" s="52">
        <v>322750.57569999999</v>
      </c>
      <c r="L13" s="208">
        <v>100</v>
      </c>
      <c r="M13" s="199">
        <v>197.76131000000001</v>
      </c>
      <c r="N13" s="222">
        <v>0.119267993</v>
      </c>
      <c r="O13" s="51">
        <v>86392.77</v>
      </c>
      <c r="P13" s="52">
        <v>322871.28779999999</v>
      </c>
      <c r="Q13" s="51">
        <v>439</v>
      </c>
    </row>
    <row r="14" spans="1:17" s="34" customFormat="1" ht="18" customHeight="1">
      <c r="A14" s="108" t="s">
        <v>917</v>
      </c>
      <c r="B14" s="199">
        <v>6020.0858600000001</v>
      </c>
      <c r="C14" s="52">
        <v>897370.86199999996</v>
      </c>
      <c r="D14" s="52">
        <v>153327.37839999999</v>
      </c>
      <c r="E14" s="208">
        <v>17.08628895</v>
      </c>
      <c r="F14" s="52">
        <v>1360151.2919999999</v>
      </c>
      <c r="G14" s="52">
        <v>317449.2622</v>
      </c>
      <c r="H14" s="208">
        <v>23.33926116</v>
      </c>
      <c r="I14" s="52">
        <v>153122.91020000001</v>
      </c>
      <c r="J14" s="217">
        <v>100</v>
      </c>
      <c r="K14" s="52">
        <v>317300.34669999999</v>
      </c>
      <c r="L14" s="208">
        <v>100</v>
      </c>
      <c r="M14" s="199">
        <v>204.46816000000001</v>
      </c>
      <c r="N14" s="222">
        <v>0.13353204900000001</v>
      </c>
      <c r="O14" s="51">
        <v>75196.100000000006</v>
      </c>
      <c r="P14" s="52">
        <v>317449.2622</v>
      </c>
      <c r="Q14" s="51">
        <v>449.77</v>
      </c>
    </row>
    <row r="15" spans="1:17" s="34" customFormat="1" ht="18" customHeight="1">
      <c r="A15" s="108" t="s">
        <v>1149</v>
      </c>
      <c r="B15" s="199">
        <v>5500.0159100000001</v>
      </c>
      <c r="C15" s="52">
        <v>674951.06189999997</v>
      </c>
      <c r="D15" s="52">
        <v>117453.22659999999</v>
      </c>
      <c r="E15" s="208">
        <v>17.40173965</v>
      </c>
      <c r="F15" s="52">
        <v>1276621.139</v>
      </c>
      <c r="G15" s="52">
        <v>293812.35279999999</v>
      </c>
      <c r="H15" s="208">
        <v>23.014843150000001</v>
      </c>
      <c r="I15" s="52">
        <v>117366.1951</v>
      </c>
      <c r="J15" s="217">
        <v>100</v>
      </c>
      <c r="K15" s="52">
        <v>293721.9558</v>
      </c>
      <c r="L15" s="208">
        <v>100</v>
      </c>
      <c r="M15" s="199">
        <v>87.031469999999999</v>
      </c>
      <c r="N15" s="222">
        <v>7.4153780000000002E-2</v>
      </c>
      <c r="O15" s="51">
        <v>85754.68</v>
      </c>
      <c r="P15" s="52">
        <v>293812.35279999999</v>
      </c>
      <c r="Q15" s="51">
        <v>458.79</v>
      </c>
    </row>
    <row r="16" spans="1:17" s="34" customFormat="1" ht="15" customHeight="1">
      <c r="A16" s="977" t="s">
        <v>274</v>
      </c>
      <c r="B16" s="977"/>
      <c r="C16" s="977"/>
      <c r="D16" s="977"/>
      <c r="E16" s="977"/>
      <c r="F16" s="977"/>
      <c r="G16" s="977"/>
    </row>
    <row r="17" spans="1:17" s="34" customFormat="1" ht="13.5" customHeight="1">
      <c r="A17" s="977" t="s">
        <v>1150</v>
      </c>
      <c r="B17" s="977"/>
      <c r="C17" s="977"/>
      <c r="D17" s="977"/>
      <c r="E17" s="977"/>
      <c r="F17" s="977"/>
      <c r="G17" s="977"/>
    </row>
    <row r="18" spans="1:17" s="34" customFormat="1" ht="13.5" customHeight="1">
      <c r="A18" s="977" t="s">
        <v>208</v>
      </c>
      <c r="B18" s="977"/>
      <c r="C18" s="977"/>
      <c r="D18" s="977"/>
      <c r="E18" s="977"/>
      <c r="F18" s="977"/>
      <c r="G18" s="977"/>
    </row>
    <row r="19" spans="1:17" s="34" customFormat="1" ht="26.85" customHeight="1"/>
    <row r="20" spans="1:17">
      <c r="B20" s="82"/>
      <c r="C20" s="82"/>
      <c r="D20" s="82"/>
      <c r="E20" s="82"/>
      <c r="F20" s="82"/>
      <c r="G20" s="82"/>
      <c r="H20" s="82"/>
      <c r="I20" s="82"/>
      <c r="J20" s="82"/>
      <c r="K20" s="82"/>
      <c r="L20" s="82"/>
      <c r="M20" s="82"/>
      <c r="N20" s="82"/>
      <c r="O20" s="82"/>
      <c r="P20" s="82"/>
      <c r="Q20" s="82"/>
    </row>
  </sheetData>
  <mergeCells count="4">
    <mergeCell ref="A1:I1"/>
    <mergeCell ref="A16:G16"/>
    <mergeCell ref="A17:G17"/>
    <mergeCell ref="A18:G1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8"/>
  <sheetViews>
    <sheetView zoomScaleNormal="100" workbookViewId="0">
      <selection activeCell="A17" sqref="A17:O17"/>
    </sheetView>
  </sheetViews>
  <sheetFormatPr defaultColWidth="9.140625" defaultRowHeight="15"/>
  <cols>
    <col min="1" max="15" width="14.5703125" style="16" bestFit="1" customWidth="1"/>
    <col min="16" max="16" width="4.5703125" style="16" bestFit="1" customWidth="1"/>
    <col min="17" max="16384" width="9.140625" style="16"/>
  </cols>
  <sheetData>
    <row r="1" spans="1:15" ht="14.25" customHeight="1">
      <c r="A1" s="977" t="s">
        <v>275</v>
      </c>
      <c r="B1" s="977"/>
      <c r="C1" s="977"/>
    </row>
    <row r="2" spans="1:15" s="34" customFormat="1" ht="71.25" customHeight="1">
      <c r="A2" s="18" t="s">
        <v>276</v>
      </c>
      <c r="B2" s="18" t="s">
        <v>263</v>
      </c>
      <c r="C2" s="18" t="s">
        <v>159</v>
      </c>
      <c r="D2" s="18" t="s">
        <v>265</v>
      </c>
      <c r="E2" s="18" t="s">
        <v>266</v>
      </c>
      <c r="F2" s="18" t="s">
        <v>172</v>
      </c>
      <c r="G2" s="18" t="s">
        <v>277</v>
      </c>
      <c r="H2" s="18" t="s">
        <v>267</v>
      </c>
      <c r="I2" s="18" t="s">
        <v>268</v>
      </c>
      <c r="J2" s="18" t="s">
        <v>269</v>
      </c>
      <c r="K2" s="18" t="s">
        <v>278</v>
      </c>
      <c r="L2" s="18" t="s">
        <v>270</v>
      </c>
      <c r="M2" s="18" t="s">
        <v>279</v>
      </c>
      <c r="N2" s="18" t="s">
        <v>280</v>
      </c>
      <c r="O2" s="18" t="s">
        <v>281</v>
      </c>
    </row>
    <row r="3" spans="1:15" s="34" customFormat="1" ht="18" customHeight="1">
      <c r="A3" s="69" t="s">
        <v>93</v>
      </c>
      <c r="B3" s="83">
        <v>0</v>
      </c>
      <c r="C3" s="84">
        <v>0</v>
      </c>
      <c r="D3" s="84">
        <v>0</v>
      </c>
      <c r="E3" s="85">
        <v>0</v>
      </c>
      <c r="F3" s="84">
        <v>0</v>
      </c>
      <c r="G3" s="84">
        <v>0</v>
      </c>
      <c r="H3" s="85">
        <v>0</v>
      </c>
      <c r="I3" s="84">
        <v>0</v>
      </c>
      <c r="J3" s="85">
        <v>0</v>
      </c>
      <c r="K3" s="84">
        <v>0</v>
      </c>
      <c r="L3" s="83">
        <v>0</v>
      </c>
      <c r="M3" s="84">
        <v>0</v>
      </c>
      <c r="N3" s="84">
        <v>0</v>
      </c>
      <c r="O3" s="84">
        <v>0</v>
      </c>
    </row>
    <row r="4" spans="1:15" s="34" customFormat="1" ht="18" customHeight="1">
      <c r="A4" s="69" t="s">
        <v>94</v>
      </c>
      <c r="B4" s="83">
        <v>0</v>
      </c>
      <c r="C4" s="84">
        <v>0</v>
      </c>
      <c r="D4" s="84">
        <v>0</v>
      </c>
      <c r="E4" s="85">
        <v>0</v>
      </c>
      <c r="F4" s="84">
        <v>0</v>
      </c>
      <c r="G4" s="84">
        <v>0</v>
      </c>
      <c r="H4" s="85">
        <v>0</v>
      </c>
      <c r="I4" s="84">
        <v>0</v>
      </c>
      <c r="J4" s="85">
        <v>0</v>
      </c>
      <c r="K4" s="84">
        <v>0</v>
      </c>
      <c r="L4" s="83">
        <v>0</v>
      </c>
      <c r="M4" s="84">
        <v>0</v>
      </c>
      <c r="N4" s="84">
        <v>0</v>
      </c>
      <c r="O4" s="84">
        <v>0</v>
      </c>
    </row>
    <row r="5" spans="1:15" s="34" customFormat="1" ht="18" customHeight="1">
      <c r="A5" s="108" t="s">
        <v>95</v>
      </c>
      <c r="B5" s="83">
        <v>0</v>
      </c>
      <c r="C5" s="84">
        <v>0</v>
      </c>
      <c r="D5" s="84">
        <v>0</v>
      </c>
      <c r="E5" s="85">
        <v>0</v>
      </c>
      <c r="F5" s="84">
        <v>0</v>
      </c>
      <c r="G5" s="84">
        <v>0</v>
      </c>
      <c r="H5" s="85">
        <v>0</v>
      </c>
      <c r="I5" s="84">
        <v>0</v>
      </c>
      <c r="J5" s="85">
        <v>0</v>
      </c>
      <c r="K5" s="84">
        <v>0</v>
      </c>
      <c r="L5" s="83">
        <v>0</v>
      </c>
      <c r="M5" s="84">
        <v>0</v>
      </c>
      <c r="N5" s="84">
        <v>0</v>
      </c>
      <c r="O5" s="84">
        <v>0</v>
      </c>
    </row>
    <row r="6" spans="1:15" s="34" customFormat="1" ht="18" customHeight="1">
      <c r="A6" s="108" t="s">
        <v>96</v>
      </c>
      <c r="B6" s="83">
        <v>0</v>
      </c>
      <c r="C6" s="84">
        <v>0</v>
      </c>
      <c r="D6" s="84">
        <v>0</v>
      </c>
      <c r="E6" s="85">
        <v>0</v>
      </c>
      <c r="F6" s="84">
        <v>0</v>
      </c>
      <c r="G6" s="84">
        <v>0</v>
      </c>
      <c r="H6" s="85">
        <v>0</v>
      </c>
      <c r="I6" s="84">
        <v>0</v>
      </c>
      <c r="J6" s="85">
        <v>0</v>
      </c>
      <c r="K6" s="84">
        <v>0</v>
      </c>
      <c r="L6" s="83">
        <v>0</v>
      </c>
      <c r="M6" s="84">
        <v>0</v>
      </c>
      <c r="N6" s="84">
        <v>0</v>
      </c>
      <c r="O6" s="84">
        <v>0</v>
      </c>
    </row>
    <row r="7" spans="1:15" s="34" customFormat="1" ht="18" customHeight="1">
      <c r="A7" s="108" t="s">
        <v>97</v>
      </c>
      <c r="B7" s="83">
        <v>0</v>
      </c>
      <c r="C7" s="84">
        <v>0</v>
      </c>
      <c r="D7" s="84">
        <v>0</v>
      </c>
      <c r="E7" s="85">
        <v>0</v>
      </c>
      <c r="F7" s="84">
        <v>0</v>
      </c>
      <c r="G7" s="84">
        <v>0</v>
      </c>
      <c r="H7" s="85">
        <v>0</v>
      </c>
      <c r="I7" s="84">
        <v>0</v>
      </c>
      <c r="J7" s="85">
        <v>0</v>
      </c>
      <c r="K7" s="84">
        <v>0</v>
      </c>
      <c r="L7" s="83">
        <v>0</v>
      </c>
      <c r="M7" s="84">
        <v>0</v>
      </c>
      <c r="N7" s="84">
        <v>0</v>
      </c>
      <c r="O7" s="84">
        <v>0</v>
      </c>
    </row>
    <row r="8" spans="1:15" s="34" customFormat="1" ht="18" customHeight="1">
      <c r="A8" s="108" t="s">
        <v>98</v>
      </c>
      <c r="B8" s="83">
        <v>0</v>
      </c>
      <c r="C8" s="84">
        <v>0</v>
      </c>
      <c r="D8" s="84">
        <v>0</v>
      </c>
      <c r="E8" s="85">
        <v>0</v>
      </c>
      <c r="F8" s="84">
        <v>0</v>
      </c>
      <c r="G8" s="84">
        <v>0</v>
      </c>
      <c r="H8" s="85">
        <v>0</v>
      </c>
      <c r="I8" s="84">
        <v>0</v>
      </c>
      <c r="J8" s="85">
        <v>0</v>
      </c>
      <c r="K8" s="84">
        <v>0</v>
      </c>
      <c r="L8" s="83">
        <v>0</v>
      </c>
      <c r="M8" s="84">
        <v>0</v>
      </c>
      <c r="N8" s="84">
        <v>0</v>
      </c>
      <c r="O8" s="84">
        <v>0</v>
      </c>
    </row>
    <row r="9" spans="1:15" s="34" customFormat="1" ht="18" customHeight="1">
      <c r="A9" s="108" t="s">
        <v>99</v>
      </c>
      <c r="B9" s="83">
        <v>0</v>
      </c>
      <c r="C9" s="84">
        <v>0</v>
      </c>
      <c r="D9" s="84">
        <v>0</v>
      </c>
      <c r="E9" s="85">
        <v>0</v>
      </c>
      <c r="F9" s="84">
        <v>0</v>
      </c>
      <c r="G9" s="84">
        <v>0</v>
      </c>
      <c r="H9" s="85">
        <v>0</v>
      </c>
      <c r="I9" s="84">
        <v>0</v>
      </c>
      <c r="J9" s="85">
        <v>0</v>
      </c>
      <c r="K9" s="84">
        <v>0</v>
      </c>
      <c r="L9" s="83">
        <v>0</v>
      </c>
      <c r="M9" s="84">
        <v>0</v>
      </c>
      <c r="N9" s="84">
        <v>0</v>
      </c>
      <c r="O9" s="84">
        <v>0</v>
      </c>
    </row>
    <row r="10" spans="1:15" s="34" customFormat="1" ht="18" customHeight="1">
      <c r="A10" s="108" t="s">
        <v>100</v>
      </c>
      <c r="B10" s="83">
        <v>0</v>
      </c>
      <c r="C10" s="84">
        <v>0</v>
      </c>
      <c r="D10" s="84">
        <v>0</v>
      </c>
      <c r="E10" s="85">
        <v>0</v>
      </c>
      <c r="F10" s="84">
        <v>0</v>
      </c>
      <c r="G10" s="84">
        <v>0</v>
      </c>
      <c r="H10" s="85">
        <v>0</v>
      </c>
      <c r="I10" s="84">
        <v>0</v>
      </c>
      <c r="J10" s="85">
        <v>0</v>
      </c>
      <c r="K10" s="84">
        <v>0</v>
      </c>
      <c r="L10" s="83">
        <v>0</v>
      </c>
      <c r="M10" s="84">
        <v>0</v>
      </c>
      <c r="N10" s="84">
        <v>0</v>
      </c>
      <c r="O10" s="84">
        <v>0</v>
      </c>
    </row>
    <row r="11" spans="1:15" s="34" customFormat="1" ht="18" customHeight="1">
      <c r="A11" s="108" t="s">
        <v>766</v>
      </c>
      <c r="B11" s="223">
        <v>0</v>
      </c>
      <c r="C11" s="224">
        <v>0</v>
      </c>
      <c r="D11" s="224">
        <v>0</v>
      </c>
      <c r="E11" s="225">
        <v>0</v>
      </c>
      <c r="F11" s="224">
        <v>0</v>
      </c>
      <c r="G11" s="224">
        <v>0</v>
      </c>
      <c r="H11" s="225">
        <v>0</v>
      </c>
      <c r="I11" s="224">
        <v>0</v>
      </c>
      <c r="J11" s="225">
        <v>0</v>
      </c>
      <c r="K11" s="224">
        <v>0</v>
      </c>
      <c r="L11" s="223">
        <v>0</v>
      </c>
      <c r="M11" s="224">
        <v>0</v>
      </c>
      <c r="N11" s="224">
        <v>0</v>
      </c>
      <c r="O11" s="224">
        <v>0</v>
      </c>
    </row>
    <row r="12" spans="1:15" s="34" customFormat="1" ht="18" customHeight="1">
      <c r="A12" s="190" t="s">
        <v>804</v>
      </c>
      <c r="B12" s="460">
        <v>0</v>
      </c>
      <c r="C12" s="461">
        <v>0</v>
      </c>
      <c r="D12" s="461">
        <v>0</v>
      </c>
      <c r="E12" s="462">
        <v>0</v>
      </c>
      <c r="F12" s="224">
        <v>0</v>
      </c>
      <c r="G12" s="224">
        <v>0</v>
      </c>
      <c r="H12" s="225">
        <v>0</v>
      </c>
      <c r="I12" s="224">
        <v>0</v>
      </c>
      <c r="J12" s="225">
        <v>0</v>
      </c>
      <c r="K12" s="224">
        <v>0</v>
      </c>
      <c r="L12" s="223">
        <v>0</v>
      </c>
      <c r="M12" s="224">
        <v>0</v>
      </c>
      <c r="N12" s="224">
        <v>0</v>
      </c>
      <c r="O12" s="224">
        <v>0</v>
      </c>
    </row>
    <row r="13" spans="1:15" s="34" customFormat="1" ht="18" customHeight="1">
      <c r="A13" s="190" t="s">
        <v>904</v>
      </c>
      <c r="B13" s="529">
        <v>0</v>
      </c>
      <c r="C13" s="530">
        <v>0</v>
      </c>
      <c r="D13" s="530">
        <v>0</v>
      </c>
      <c r="E13" s="531">
        <v>0</v>
      </c>
      <c r="F13" s="532">
        <v>0</v>
      </c>
      <c r="G13" s="461">
        <v>0</v>
      </c>
      <c r="H13" s="462">
        <v>0</v>
      </c>
      <c r="I13" s="461">
        <v>0</v>
      </c>
      <c r="J13" s="462">
        <v>0</v>
      </c>
      <c r="K13" s="461">
        <v>0</v>
      </c>
      <c r="L13" s="460">
        <v>0</v>
      </c>
      <c r="M13" s="461">
        <v>0</v>
      </c>
      <c r="N13" s="461">
        <v>0</v>
      </c>
      <c r="O13" s="461">
        <v>0</v>
      </c>
    </row>
    <row r="14" spans="1:15" s="34" customFormat="1" ht="18" customHeight="1">
      <c r="A14" s="108" t="s">
        <v>917</v>
      </c>
      <c r="B14" s="463">
        <v>0</v>
      </c>
      <c r="C14" s="464">
        <v>0</v>
      </c>
      <c r="D14" s="464">
        <v>0</v>
      </c>
      <c r="E14" s="465">
        <v>0</v>
      </c>
      <c r="F14" s="535">
        <v>0</v>
      </c>
      <c r="G14" s="536">
        <v>0</v>
      </c>
      <c r="H14" s="537">
        <v>0</v>
      </c>
      <c r="I14" s="536">
        <v>0</v>
      </c>
      <c r="J14" s="537">
        <v>0</v>
      </c>
      <c r="K14" s="536">
        <v>0</v>
      </c>
      <c r="L14" s="538">
        <v>0</v>
      </c>
      <c r="M14" s="536">
        <v>0</v>
      </c>
      <c r="N14" s="536">
        <v>0</v>
      </c>
      <c r="O14" s="539">
        <v>0</v>
      </c>
    </row>
    <row r="15" spans="1:15" s="34" customFormat="1" ht="18" customHeight="1">
      <c r="A15" s="108" t="s">
        <v>1149</v>
      </c>
      <c r="B15" s="463">
        <v>0</v>
      </c>
      <c r="C15" s="464">
        <v>0</v>
      </c>
      <c r="D15" s="464">
        <v>0</v>
      </c>
      <c r="E15" s="465">
        <v>0</v>
      </c>
      <c r="F15" s="464">
        <v>0</v>
      </c>
      <c r="G15" s="464">
        <v>0</v>
      </c>
      <c r="H15" s="465">
        <v>0</v>
      </c>
      <c r="I15" s="464">
        <v>0</v>
      </c>
      <c r="J15" s="465">
        <v>0</v>
      </c>
      <c r="K15" s="464">
        <v>0</v>
      </c>
      <c r="L15" s="463">
        <v>0</v>
      </c>
      <c r="M15" s="464">
        <v>0</v>
      </c>
      <c r="N15" s="464">
        <v>0</v>
      </c>
      <c r="O15" s="464">
        <v>0</v>
      </c>
    </row>
    <row r="16" spans="1:15" s="34" customFormat="1" ht="17.25" customHeight="1">
      <c r="A16" s="1116" t="s">
        <v>1150</v>
      </c>
      <c r="B16" s="1116"/>
      <c r="C16" s="1116"/>
      <c r="D16" s="1116"/>
      <c r="E16" s="1116"/>
      <c r="F16" s="1116"/>
      <c r="G16" s="1116"/>
      <c r="H16" s="1116"/>
      <c r="I16" s="1116"/>
      <c r="J16" s="1116"/>
      <c r="K16" s="1116"/>
      <c r="L16" s="1116"/>
      <c r="M16" s="1116"/>
      <c r="N16" s="1116"/>
      <c r="O16" s="1116"/>
    </row>
    <row r="17" spans="1:15" s="34" customFormat="1" ht="28.35" customHeight="1">
      <c r="A17" s="1116" t="s">
        <v>209</v>
      </c>
      <c r="B17" s="1116"/>
      <c r="C17" s="1116"/>
      <c r="D17" s="1116"/>
      <c r="E17" s="1116"/>
      <c r="F17" s="1116"/>
      <c r="G17" s="1116"/>
      <c r="H17" s="1116"/>
      <c r="I17" s="1116"/>
      <c r="J17" s="1116"/>
      <c r="K17" s="1116"/>
      <c r="L17" s="1116"/>
      <c r="M17" s="1116"/>
      <c r="N17" s="1116"/>
      <c r="O17" s="1116"/>
    </row>
    <row r="18" spans="1:15">
      <c r="A18" s="34"/>
      <c r="B18" s="34"/>
      <c r="C18" s="34"/>
      <c r="D18" s="34"/>
      <c r="E18" s="34"/>
      <c r="F18" s="34"/>
      <c r="G18" s="34"/>
      <c r="H18" s="34"/>
      <c r="I18" s="34"/>
      <c r="J18" s="34"/>
      <c r="K18" s="34"/>
      <c r="L18" s="34"/>
      <c r="M18" s="34"/>
      <c r="N18" s="34"/>
      <c r="O18" s="34"/>
    </row>
  </sheetData>
  <mergeCells count="3">
    <mergeCell ref="A1:C1"/>
    <mergeCell ref="A16:O16"/>
    <mergeCell ref="A17:O17"/>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2"/>
  <sheetViews>
    <sheetView topLeftCell="D1" zoomScaleNormal="100" workbookViewId="0">
      <selection activeCell="O28" sqref="O28"/>
    </sheetView>
  </sheetViews>
  <sheetFormatPr defaultColWidth="9.140625" defaultRowHeight="15"/>
  <cols>
    <col min="1" max="1" width="14.5703125" style="16" bestFit="1" customWidth="1"/>
    <col min="2" max="2" width="9.42578125" style="16" bestFit="1" customWidth="1"/>
    <col min="3" max="3" width="10.42578125" style="16" bestFit="1" customWidth="1"/>
    <col min="4" max="4" width="9.5703125" style="16" bestFit="1" customWidth="1"/>
    <col min="5" max="5" width="10.42578125" style="16" bestFit="1" customWidth="1"/>
    <col min="6" max="6" width="9.5703125" style="16" bestFit="1" customWidth="1"/>
    <col min="7" max="7" width="12.5703125" style="16" bestFit="1" customWidth="1"/>
    <col min="8" max="8" width="11.5703125" style="16" bestFit="1" customWidth="1"/>
    <col min="9" max="9" width="12.5703125" style="16" bestFit="1" customWidth="1"/>
    <col min="10" max="10" width="11.42578125" style="16" customWidth="1"/>
    <col min="11" max="11" width="10.42578125" style="16" bestFit="1" customWidth="1"/>
    <col min="12" max="12" width="10" style="16" bestFit="1" customWidth="1"/>
    <col min="13" max="13" width="9.42578125" style="16" bestFit="1" customWidth="1"/>
    <col min="14" max="14" width="10.42578125" style="16" bestFit="1" customWidth="1"/>
    <col min="15" max="15" width="11.85546875" style="16" bestFit="1" customWidth="1"/>
    <col min="16" max="16" width="12.85546875" style="16" customWidth="1"/>
    <col min="17" max="17" width="10.85546875" style="16" customWidth="1"/>
    <col min="18" max="18" width="14.5703125" style="16" customWidth="1"/>
    <col min="19" max="16384" width="9.140625" style="16"/>
  </cols>
  <sheetData>
    <row r="1" spans="1:18" ht="18" customHeight="1">
      <c r="A1" s="977" t="s">
        <v>20</v>
      </c>
      <c r="B1" s="977"/>
      <c r="C1" s="977"/>
      <c r="D1" s="977"/>
      <c r="E1" s="977"/>
      <c r="F1" s="977"/>
      <c r="G1" s="977"/>
      <c r="H1" s="977"/>
      <c r="I1" s="977"/>
      <c r="J1" s="977"/>
      <c r="K1" s="977"/>
      <c r="L1" s="977"/>
      <c r="M1" s="977"/>
      <c r="N1" s="977"/>
      <c r="O1" s="977"/>
      <c r="P1" s="977"/>
      <c r="Q1" s="977"/>
      <c r="R1" s="977"/>
    </row>
    <row r="2" spans="1:18" s="34" customFormat="1" ht="25.5" customHeight="1">
      <c r="A2" s="1009" t="s">
        <v>282</v>
      </c>
      <c r="B2" s="1009" t="s">
        <v>157</v>
      </c>
      <c r="C2" s="1057" t="s">
        <v>283</v>
      </c>
      <c r="D2" s="1058"/>
      <c r="E2" s="1057" t="s">
        <v>284</v>
      </c>
      <c r="F2" s="1058"/>
      <c r="G2" s="1054" t="s">
        <v>285</v>
      </c>
      <c r="H2" s="1061"/>
      <c r="I2" s="1061"/>
      <c r="J2" s="1061"/>
      <c r="K2" s="1054" t="s">
        <v>286</v>
      </c>
      <c r="L2" s="1061"/>
      <c r="M2" s="1061"/>
      <c r="N2" s="1055"/>
      <c r="O2" s="1057" t="s">
        <v>88</v>
      </c>
      <c r="P2" s="1118"/>
      <c r="Q2" s="985" t="s">
        <v>511</v>
      </c>
      <c r="R2" s="985"/>
    </row>
    <row r="3" spans="1:18" s="34" customFormat="1" ht="13.5" customHeight="1">
      <c r="A3" s="1117"/>
      <c r="B3" s="1117"/>
      <c r="C3" s="1059"/>
      <c r="D3" s="1060"/>
      <c r="E3" s="1059"/>
      <c r="F3" s="1060"/>
      <c r="G3" s="1054" t="s">
        <v>288</v>
      </c>
      <c r="H3" s="1055"/>
      <c r="I3" s="1054" t="s">
        <v>289</v>
      </c>
      <c r="J3" s="1061"/>
      <c r="K3" s="1054" t="s">
        <v>288</v>
      </c>
      <c r="L3" s="1055"/>
      <c r="M3" s="1054" t="s">
        <v>289</v>
      </c>
      <c r="N3" s="1055"/>
      <c r="O3" s="1059"/>
      <c r="P3" s="1119"/>
      <c r="Q3" s="985"/>
      <c r="R3" s="985"/>
    </row>
    <row r="4" spans="1:18" s="34" customFormat="1" ht="39" customHeight="1">
      <c r="A4" s="1010"/>
      <c r="B4" s="1010"/>
      <c r="C4" s="68" t="s">
        <v>290</v>
      </c>
      <c r="D4" s="68" t="s">
        <v>510</v>
      </c>
      <c r="E4" s="68" t="s">
        <v>290</v>
      </c>
      <c r="F4" s="68" t="s">
        <v>510</v>
      </c>
      <c r="G4" s="68" t="s">
        <v>290</v>
      </c>
      <c r="H4" s="68" t="s">
        <v>510</v>
      </c>
      <c r="I4" s="68" t="s">
        <v>290</v>
      </c>
      <c r="J4" s="68" t="s">
        <v>510</v>
      </c>
      <c r="K4" s="68" t="s">
        <v>290</v>
      </c>
      <c r="L4" s="68" t="s">
        <v>510</v>
      </c>
      <c r="M4" s="68" t="s">
        <v>290</v>
      </c>
      <c r="N4" s="68" t="s">
        <v>510</v>
      </c>
      <c r="O4" s="68" t="s">
        <v>290</v>
      </c>
      <c r="P4" s="86" t="s">
        <v>510</v>
      </c>
      <c r="Q4" s="88" t="s">
        <v>290</v>
      </c>
      <c r="R4" s="88" t="s">
        <v>510</v>
      </c>
    </row>
    <row r="5" spans="1:18" s="41" customFormat="1" ht="15" customHeight="1">
      <c r="A5" s="23" t="s">
        <v>93</v>
      </c>
      <c r="B5" s="26">
        <v>249</v>
      </c>
      <c r="C5" s="25">
        <v>53629</v>
      </c>
      <c r="D5" s="25">
        <v>5010.2473488750002</v>
      </c>
      <c r="E5" s="25">
        <v>0</v>
      </c>
      <c r="F5" s="25">
        <v>0</v>
      </c>
      <c r="G5" s="57">
        <v>202422872</v>
      </c>
      <c r="H5" s="57">
        <v>22812071.500558998</v>
      </c>
      <c r="I5" s="57">
        <v>135684457</v>
      </c>
      <c r="J5" s="87">
        <v>12243087.269616</v>
      </c>
      <c r="K5" s="25">
        <v>0</v>
      </c>
      <c r="L5" s="25">
        <v>7.7149999999999996E-2</v>
      </c>
      <c r="M5" s="25">
        <v>0</v>
      </c>
      <c r="N5" s="25">
        <v>0</v>
      </c>
      <c r="O5" s="57">
        <v>338160958</v>
      </c>
      <c r="P5" s="87">
        <v>35060169.007523999</v>
      </c>
      <c r="Q5" s="50">
        <v>1895</v>
      </c>
      <c r="R5" s="50">
        <v>218.48</v>
      </c>
    </row>
    <row r="6" spans="1:18" s="41" customFormat="1" ht="15" customHeight="1">
      <c r="A6" s="23" t="s">
        <v>94</v>
      </c>
      <c r="B6" s="26">
        <v>227</v>
      </c>
      <c r="C6" s="25">
        <v>4407</v>
      </c>
      <c r="D6" s="25">
        <v>489.45270512500008</v>
      </c>
      <c r="E6" s="25">
        <v>0</v>
      </c>
      <c r="F6" s="25">
        <v>0</v>
      </c>
      <c r="G6" s="57">
        <v>466429581</v>
      </c>
      <c r="H6" s="57">
        <v>47831485.63733799</v>
      </c>
      <c r="I6" s="57">
        <v>148681603</v>
      </c>
      <c r="J6" s="87">
        <v>13006056.742775124</v>
      </c>
      <c r="K6" s="25">
        <v>0</v>
      </c>
      <c r="L6" s="25">
        <v>0</v>
      </c>
      <c r="M6" s="25">
        <v>0</v>
      </c>
      <c r="N6" s="25">
        <v>0</v>
      </c>
      <c r="O6" s="87">
        <v>615115591</v>
      </c>
      <c r="P6" s="87">
        <v>60838031.832818247</v>
      </c>
      <c r="Q6" s="50">
        <v>471</v>
      </c>
      <c r="R6" s="50">
        <v>41.106807600000003</v>
      </c>
    </row>
    <row r="7" spans="1:18" s="34" customFormat="1" ht="15" customHeight="1">
      <c r="A7" s="19" t="s">
        <v>95</v>
      </c>
      <c r="B7" s="22">
        <v>19</v>
      </c>
      <c r="C7" s="21">
        <v>1480</v>
      </c>
      <c r="D7" s="21">
        <v>170.127922875</v>
      </c>
      <c r="E7" s="21">
        <v>0</v>
      </c>
      <c r="F7" s="21">
        <v>0</v>
      </c>
      <c r="G7" s="58">
        <v>46788322</v>
      </c>
      <c r="H7" s="37">
        <v>5768683.2979706004</v>
      </c>
      <c r="I7" s="37">
        <v>2487683</v>
      </c>
      <c r="J7" s="45">
        <v>269158.78668487997</v>
      </c>
      <c r="K7" s="21">
        <v>0</v>
      </c>
      <c r="L7" s="21">
        <v>0</v>
      </c>
      <c r="M7" s="21">
        <v>0</v>
      </c>
      <c r="N7" s="21">
        <v>0</v>
      </c>
      <c r="O7" s="58">
        <v>49277485</v>
      </c>
      <c r="P7" s="45">
        <v>6038012.2125784</v>
      </c>
      <c r="Q7" s="51">
        <v>2564</v>
      </c>
      <c r="R7" s="51">
        <v>294.64994430000002</v>
      </c>
    </row>
    <row r="8" spans="1:18" s="34" customFormat="1" ht="15" customHeight="1">
      <c r="A8" s="19" t="s">
        <v>96</v>
      </c>
      <c r="B8" s="22">
        <v>20</v>
      </c>
      <c r="C8" s="21">
        <v>1646</v>
      </c>
      <c r="D8" s="21">
        <v>193.4356545</v>
      </c>
      <c r="E8" s="21">
        <v>0</v>
      </c>
      <c r="F8" s="21">
        <v>0</v>
      </c>
      <c r="G8" s="58">
        <v>36540390</v>
      </c>
      <c r="H8" s="37">
        <v>4519810.5691624004</v>
      </c>
      <c r="I8" s="58">
        <v>18468965</v>
      </c>
      <c r="J8" s="45">
        <v>1959639.8348153001</v>
      </c>
      <c r="K8" s="21">
        <v>0</v>
      </c>
      <c r="L8" s="21">
        <v>0</v>
      </c>
      <c r="M8" s="21">
        <v>0</v>
      </c>
      <c r="N8" s="21">
        <v>0</v>
      </c>
      <c r="O8" s="58">
        <v>55011001</v>
      </c>
      <c r="P8" s="45">
        <v>6479643.8396321004</v>
      </c>
      <c r="Q8" s="51">
        <v>533</v>
      </c>
      <c r="R8" s="51">
        <v>65.243797125</v>
      </c>
    </row>
    <row r="9" spans="1:18" s="34" customFormat="1" ht="15" customHeight="1">
      <c r="A9" s="19" t="s">
        <v>97</v>
      </c>
      <c r="B9" s="22">
        <v>22</v>
      </c>
      <c r="C9" s="21">
        <v>607</v>
      </c>
      <c r="D9" s="21">
        <v>67.46208</v>
      </c>
      <c r="E9" s="21">
        <v>0</v>
      </c>
      <c r="F9" s="21">
        <v>0</v>
      </c>
      <c r="G9" s="58">
        <v>34385705</v>
      </c>
      <c r="H9" s="37">
        <v>4230952.2822949998</v>
      </c>
      <c r="I9" s="58">
        <v>24583688</v>
      </c>
      <c r="J9" s="45">
        <v>2440367.0991667002</v>
      </c>
      <c r="K9" s="21">
        <v>0</v>
      </c>
      <c r="L9" s="21">
        <v>0</v>
      </c>
      <c r="M9" s="21">
        <v>0</v>
      </c>
      <c r="N9" s="21">
        <v>0</v>
      </c>
      <c r="O9" s="58">
        <v>58970000</v>
      </c>
      <c r="P9" s="45">
        <v>6671386.8435417004</v>
      </c>
      <c r="Q9" s="51">
        <v>1339</v>
      </c>
      <c r="R9" s="51">
        <v>110.49823005</v>
      </c>
    </row>
    <row r="10" spans="1:18" s="34" customFormat="1" ht="15" customHeight="1">
      <c r="A10" s="19" t="s">
        <v>98</v>
      </c>
      <c r="B10" s="22">
        <v>21</v>
      </c>
      <c r="C10" s="21">
        <v>297</v>
      </c>
      <c r="D10" s="21">
        <v>24.555471499999999</v>
      </c>
      <c r="E10" s="21">
        <v>0</v>
      </c>
      <c r="F10" s="21">
        <v>0</v>
      </c>
      <c r="G10" s="58">
        <v>53614041</v>
      </c>
      <c r="H10" s="37">
        <v>4652732.3695425</v>
      </c>
      <c r="I10" s="58">
        <v>22184584</v>
      </c>
      <c r="J10" s="45">
        <v>1707079.4207235</v>
      </c>
      <c r="K10" s="21">
        <v>0</v>
      </c>
      <c r="L10" s="21">
        <v>0</v>
      </c>
      <c r="M10" s="21">
        <v>0</v>
      </c>
      <c r="N10" s="21">
        <v>0</v>
      </c>
      <c r="O10" s="58">
        <v>75798922</v>
      </c>
      <c r="P10" s="45">
        <v>6359836.3457375001</v>
      </c>
      <c r="Q10" s="51">
        <v>75</v>
      </c>
      <c r="R10" s="51">
        <v>6.2</v>
      </c>
    </row>
    <row r="11" spans="1:18" s="34" customFormat="1" ht="15" customHeight="1">
      <c r="A11" s="19" t="s">
        <v>99</v>
      </c>
      <c r="B11" s="22">
        <v>21</v>
      </c>
      <c r="C11" s="21">
        <v>123</v>
      </c>
      <c r="D11" s="21">
        <v>10.608222749999999</v>
      </c>
      <c r="E11" s="21">
        <v>0</v>
      </c>
      <c r="F11" s="21">
        <v>0</v>
      </c>
      <c r="G11" s="58">
        <v>51549485</v>
      </c>
      <c r="H11" s="37">
        <v>4648552.7267572004</v>
      </c>
      <c r="I11" s="58">
        <v>22021990</v>
      </c>
      <c r="J11" s="45">
        <v>1722358.6070185001</v>
      </c>
      <c r="K11" s="21">
        <v>0</v>
      </c>
      <c r="L11" s="21">
        <v>0</v>
      </c>
      <c r="M11" s="21">
        <v>0</v>
      </c>
      <c r="N11" s="21">
        <v>0</v>
      </c>
      <c r="O11" s="58">
        <v>73571598</v>
      </c>
      <c r="P11" s="45">
        <v>6370921.9419985004</v>
      </c>
      <c r="Q11" s="51">
        <v>599</v>
      </c>
      <c r="R11" s="51">
        <v>53.88</v>
      </c>
    </row>
    <row r="12" spans="1:18" s="34" customFormat="1" ht="15" customHeight="1">
      <c r="A12" s="19" t="s">
        <v>100</v>
      </c>
      <c r="B12" s="22">
        <v>21</v>
      </c>
      <c r="C12" s="21">
        <v>5</v>
      </c>
      <c r="D12" s="21">
        <v>0.45052275000000003</v>
      </c>
      <c r="E12" s="22">
        <v>0</v>
      </c>
      <c r="F12" s="21">
        <v>0</v>
      </c>
      <c r="G12" s="21">
        <v>20577843</v>
      </c>
      <c r="H12" s="37">
        <v>1970623.3208709999</v>
      </c>
      <c r="I12" s="21">
        <v>17774316</v>
      </c>
      <c r="J12" s="21">
        <v>1440111.5252012999</v>
      </c>
      <c r="K12" s="22">
        <v>0</v>
      </c>
      <c r="L12" s="21">
        <v>0</v>
      </c>
      <c r="M12" s="21">
        <v>0</v>
      </c>
      <c r="N12" s="22">
        <v>0</v>
      </c>
      <c r="O12" s="21">
        <v>38352164</v>
      </c>
      <c r="P12" s="21">
        <v>3410735.2965950002</v>
      </c>
      <c r="Q12" s="22">
        <v>709</v>
      </c>
      <c r="R12" s="21">
        <v>65.475830950000002</v>
      </c>
    </row>
    <row r="13" spans="1:18" s="34" customFormat="1" ht="15" customHeight="1">
      <c r="A13" s="171" t="s">
        <v>766</v>
      </c>
      <c r="B13" s="106">
        <v>20</v>
      </c>
      <c r="C13" s="104">
        <v>24</v>
      </c>
      <c r="D13" s="104">
        <v>2.2862914999999999</v>
      </c>
      <c r="E13" s="106">
        <v>0</v>
      </c>
      <c r="F13" s="104">
        <v>0</v>
      </c>
      <c r="G13" s="104">
        <v>31428978</v>
      </c>
      <c r="H13" s="105">
        <v>3115745.9821275002</v>
      </c>
      <c r="I13" s="104">
        <v>17587235</v>
      </c>
      <c r="J13" s="104">
        <v>1485939.6444325</v>
      </c>
      <c r="K13" s="106">
        <v>0</v>
      </c>
      <c r="L13" s="104">
        <v>0</v>
      </c>
      <c r="M13" s="104">
        <v>0</v>
      </c>
      <c r="N13" s="106">
        <v>0</v>
      </c>
      <c r="O13" s="104">
        <v>49016237</v>
      </c>
      <c r="P13" s="104">
        <v>4601687.9128515003</v>
      </c>
      <c r="Q13" s="106">
        <v>851</v>
      </c>
      <c r="R13" s="104">
        <v>79.615602850000002</v>
      </c>
    </row>
    <row r="14" spans="1:18" s="34" customFormat="1" ht="15" customHeight="1">
      <c r="A14" s="108" t="s">
        <v>804</v>
      </c>
      <c r="B14" s="109">
        <v>20</v>
      </c>
      <c r="C14" s="51">
        <v>48</v>
      </c>
      <c r="D14" s="221">
        <v>4.4264405</v>
      </c>
      <c r="E14" s="51">
        <v>0</v>
      </c>
      <c r="F14" s="51">
        <v>0</v>
      </c>
      <c r="G14" s="110">
        <v>46623270</v>
      </c>
      <c r="H14" s="52">
        <v>4652734.6899067499</v>
      </c>
      <c r="I14" s="52">
        <v>5079766</v>
      </c>
      <c r="J14" s="52">
        <v>441432.52950624999</v>
      </c>
      <c r="K14" s="51">
        <v>0</v>
      </c>
      <c r="L14" s="51">
        <v>0</v>
      </c>
      <c r="M14" s="51">
        <v>0</v>
      </c>
      <c r="N14" s="51">
        <v>0</v>
      </c>
      <c r="O14" s="110">
        <v>51703084</v>
      </c>
      <c r="P14" s="52">
        <v>5094171.6458534999</v>
      </c>
      <c r="Q14" s="51">
        <v>857</v>
      </c>
      <c r="R14" s="51">
        <v>76.60084535</v>
      </c>
    </row>
    <row r="15" spans="1:18" s="34" customFormat="1" ht="15" customHeight="1">
      <c r="A15" s="108" t="s">
        <v>904</v>
      </c>
      <c r="B15" s="109">
        <v>23</v>
      </c>
      <c r="C15" s="51">
        <v>54</v>
      </c>
      <c r="D15" s="221">
        <v>4.8575559999999998</v>
      </c>
      <c r="E15" s="51">
        <v>0</v>
      </c>
      <c r="F15" s="51">
        <v>0</v>
      </c>
      <c r="G15" s="110">
        <v>58753452</v>
      </c>
      <c r="H15" s="52">
        <v>5766763.3173474995</v>
      </c>
      <c r="I15" s="52">
        <v>1860404</v>
      </c>
      <c r="J15" s="52">
        <v>155812.86512875001</v>
      </c>
      <c r="K15" s="51">
        <v>0</v>
      </c>
      <c r="L15" s="51">
        <v>0</v>
      </c>
      <c r="M15" s="51">
        <v>0</v>
      </c>
      <c r="N15" s="51">
        <v>0</v>
      </c>
      <c r="O15" s="110">
        <v>60613910</v>
      </c>
      <c r="P15" s="52">
        <v>5922581.0400322499</v>
      </c>
      <c r="Q15" s="51">
        <v>471</v>
      </c>
      <c r="R15" s="51">
        <v>42.483140249999998</v>
      </c>
    </row>
    <row r="16" spans="1:18" s="34" customFormat="1" ht="15" customHeight="1">
      <c r="A16" s="108" t="s">
        <v>917</v>
      </c>
      <c r="B16" s="109">
        <v>20</v>
      </c>
      <c r="C16" s="51">
        <v>64</v>
      </c>
      <c r="D16" s="221">
        <v>5.9248252499999996</v>
      </c>
      <c r="E16" s="51">
        <v>0</v>
      </c>
      <c r="F16" s="51">
        <v>0</v>
      </c>
      <c r="G16" s="110">
        <v>39647164</v>
      </c>
      <c r="H16" s="52">
        <v>3920262.8036662498</v>
      </c>
      <c r="I16" s="52">
        <v>13827081</v>
      </c>
      <c r="J16" s="52">
        <v>1144295.7229790001</v>
      </c>
      <c r="K16" s="51">
        <v>0</v>
      </c>
      <c r="L16" s="51">
        <v>0</v>
      </c>
      <c r="M16" s="51">
        <v>0</v>
      </c>
      <c r="N16" s="51">
        <v>0</v>
      </c>
      <c r="O16" s="110">
        <v>53474309</v>
      </c>
      <c r="P16" s="52">
        <v>5064564.4514704999</v>
      </c>
      <c r="Q16" s="51">
        <v>232</v>
      </c>
      <c r="R16" s="51">
        <v>20.790331999999999</v>
      </c>
    </row>
    <row r="17" spans="1:18" s="34" customFormat="1" ht="15" customHeight="1">
      <c r="A17" s="108" t="s">
        <v>1149</v>
      </c>
      <c r="B17" s="109">
        <v>20</v>
      </c>
      <c r="C17" s="51">
        <v>59</v>
      </c>
      <c r="D17" s="221">
        <v>5.3177174999999997</v>
      </c>
      <c r="E17" s="51">
        <v>0</v>
      </c>
      <c r="F17" s="51">
        <v>0</v>
      </c>
      <c r="G17" s="110">
        <v>46520931</v>
      </c>
      <c r="H17" s="52">
        <v>4584624.2776912497</v>
      </c>
      <c r="I17" s="52">
        <v>2805891</v>
      </c>
      <c r="J17" s="52">
        <v>239860.70711849999</v>
      </c>
      <c r="K17" s="51">
        <v>0</v>
      </c>
      <c r="L17" s="51">
        <v>0</v>
      </c>
      <c r="M17" s="51">
        <v>0</v>
      </c>
      <c r="N17" s="51">
        <v>0</v>
      </c>
      <c r="O17" s="110">
        <v>49326881</v>
      </c>
      <c r="P17" s="52">
        <v>4824490.3025272498</v>
      </c>
      <c r="Q17" s="51">
        <v>471</v>
      </c>
      <c r="R17" s="51">
        <v>41.106807600000003</v>
      </c>
    </row>
    <row r="18" spans="1:18" s="34" customFormat="1" ht="15" customHeight="1">
      <c r="A18" s="59"/>
      <c r="B18" s="61"/>
      <c r="C18" s="60"/>
      <c r="D18" s="528"/>
      <c r="E18" s="60"/>
      <c r="F18" s="60"/>
      <c r="G18" s="527"/>
      <c r="H18" s="526"/>
      <c r="I18" s="526"/>
      <c r="J18" s="526"/>
      <c r="K18" s="60"/>
      <c r="L18" s="60"/>
      <c r="M18" s="60"/>
      <c r="N18" s="60"/>
      <c r="O18" s="527"/>
      <c r="P18" s="526"/>
      <c r="Q18" s="60"/>
      <c r="R18" s="60"/>
    </row>
    <row r="19" spans="1:18" s="34" customFormat="1" ht="14.25" customHeight="1">
      <c r="A19" s="977" t="s">
        <v>291</v>
      </c>
      <c r="B19" s="977"/>
      <c r="C19" s="977"/>
      <c r="D19" s="977"/>
      <c r="E19" s="977"/>
      <c r="F19" s="977"/>
      <c r="G19" s="977"/>
      <c r="H19" s="977"/>
      <c r="I19" s="977"/>
      <c r="J19" s="977"/>
    </row>
    <row r="20" spans="1:18" s="34" customFormat="1" ht="13.5" customHeight="1">
      <c r="A20" s="977" t="s">
        <v>1150</v>
      </c>
      <c r="B20" s="977"/>
      <c r="C20" s="977"/>
      <c r="D20" s="977"/>
      <c r="E20" s="977"/>
      <c r="F20" s="977"/>
      <c r="G20" s="977"/>
      <c r="H20" s="977"/>
      <c r="I20" s="977"/>
      <c r="J20" s="977"/>
    </row>
    <row r="21" spans="1:18" s="34" customFormat="1" ht="13.5" customHeight="1">
      <c r="A21" s="977" t="s">
        <v>206</v>
      </c>
      <c r="B21" s="977"/>
      <c r="C21" s="977"/>
      <c r="D21" s="977"/>
      <c r="E21" s="977"/>
      <c r="F21" s="977"/>
      <c r="G21" s="977"/>
      <c r="H21" s="977"/>
      <c r="I21" s="977"/>
      <c r="J21" s="977"/>
    </row>
    <row r="22" spans="1:18" s="34" customFormat="1" ht="28.35" customHeight="1"/>
  </sheetData>
  <mergeCells count="16">
    <mergeCell ref="M3:N3"/>
    <mergeCell ref="A1:R1"/>
    <mergeCell ref="A2:A4"/>
    <mergeCell ref="B2:B4"/>
    <mergeCell ref="C2:D3"/>
    <mergeCell ref="E2:F3"/>
    <mergeCell ref="G2:J2"/>
    <mergeCell ref="K2:N2"/>
    <mergeCell ref="O2:P3"/>
    <mergeCell ref="Q2:R3"/>
    <mergeCell ref="G3:H3"/>
    <mergeCell ref="A19:J19"/>
    <mergeCell ref="A20:J20"/>
    <mergeCell ref="A21:J21"/>
    <mergeCell ref="I3:J3"/>
    <mergeCell ref="K3:L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31"/>
  <sheetViews>
    <sheetView zoomScaleNormal="100" workbookViewId="0">
      <selection activeCell="G28" sqref="G28"/>
    </sheetView>
  </sheetViews>
  <sheetFormatPr defaultColWidth="9.140625" defaultRowHeight="15"/>
  <cols>
    <col min="1" max="1" width="12.140625" style="16" bestFit="1" customWidth="1"/>
    <col min="2" max="2" width="9.140625" style="16" bestFit="1" customWidth="1"/>
    <col min="3" max="14" width="13.5703125" style="16" bestFit="1" customWidth="1"/>
    <col min="15" max="15" width="15.5703125" style="16" customWidth="1"/>
    <col min="16" max="18" width="13.5703125" style="16" bestFit="1" customWidth="1"/>
    <col min="19" max="19" width="5" style="16" bestFit="1" customWidth="1"/>
    <col min="20" max="16384" width="9.140625" style="16"/>
  </cols>
  <sheetData>
    <row r="1" spans="1:18" ht="18" customHeight="1">
      <c r="A1" s="977" t="s">
        <v>292</v>
      </c>
      <c r="B1" s="977"/>
      <c r="C1" s="977"/>
      <c r="D1" s="977"/>
      <c r="E1" s="977"/>
      <c r="F1" s="977"/>
      <c r="G1" s="977"/>
      <c r="H1" s="977"/>
      <c r="I1" s="977"/>
      <c r="J1" s="977"/>
      <c r="K1" s="977"/>
      <c r="L1" s="977"/>
      <c r="M1" s="977"/>
      <c r="N1" s="977"/>
    </row>
    <row r="2" spans="1:18" s="34" customFormat="1" ht="25.5" customHeight="1">
      <c r="A2" s="1009" t="s">
        <v>282</v>
      </c>
      <c r="B2" s="1009" t="s">
        <v>157</v>
      </c>
      <c r="C2" s="1057" t="s">
        <v>283</v>
      </c>
      <c r="D2" s="1058"/>
      <c r="E2" s="1057" t="s">
        <v>284</v>
      </c>
      <c r="F2" s="1058"/>
      <c r="G2" s="1054" t="s">
        <v>285</v>
      </c>
      <c r="H2" s="1061"/>
      <c r="I2" s="1061"/>
      <c r="J2" s="1055"/>
      <c r="K2" s="1054" t="s">
        <v>286</v>
      </c>
      <c r="L2" s="1061"/>
      <c r="M2" s="1061"/>
      <c r="N2" s="1055"/>
      <c r="O2" s="1057" t="s">
        <v>88</v>
      </c>
      <c r="P2" s="1058"/>
      <c r="Q2" s="1120" t="s">
        <v>287</v>
      </c>
      <c r="R2" s="1121"/>
    </row>
    <row r="3" spans="1:18" s="34" customFormat="1" ht="13.5" customHeight="1">
      <c r="A3" s="1117"/>
      <c r="B3" s="1117"/>
      <c r="C3" s="1059"/>
      <c r="D3" s="1060"/>
      <c r="E3" s="1059"/>
      <c r="F3" s="1060"/>
      <c r="G3" s="1054" t="s">
        <v>288</v>
      </c>
      <c r="H3" s="1055"/>
      <c r="I3" s="1054" t="s">
        <v>289</v>
      </c>
      <c r="J3" s="1055"/>
      <c r="K3" s="1054" t="s">
        <v>288</v>
      </c>
      <c r="L3" s="1055"/>
      <c r="M3" s="1054" t="s">
        <v>289</v>
      </c>
      <c r="N3" s="1055"/>
      <c r="O3" s="1059"/>
      <c r="P3" s="1060"/>
      <c r="Q3" s="1122"/>
      <c r="R3" s="1123"/>
    </row>
    <row r="4" spans="1:18" s="34" customFormat="1" ht="27" customHeight="1">
      <c r="A4" s="1010"/>
      <c r="B4" s="1010"/>
      <c r="C4" s="68" t="s">
        <v>290</v>
      </c>
      <c r="D4" s="68" t="s">
        <v>510</v>
      </c>
      <c r="E4" s="68" t="s">
        <v>290</v>
      </c>
      <c r="F4" s="68" t="s">
        <v>510</v>
      </c>
      <c r="G4" s="68" t="s">
        <v>290</v>
      </c>
      <c r="H4" s="68" t="s">
        <v>510</v>
      </c>
      <c r="I4" s="68" t="s">
        <v>290</v>
      </c>
      <c r="J4" s="68" t="s">
        <v>510</v>
      </c>
      <c r="K4" s="68" t="s">
        <v>290</v>
      </c>
      <c r="L4" s="68" t="s">
        <v>510</v>
      </c>
      <c r="M4" s="68" t="s">
        <v>290</v>
      </c>
      <c r="N4" s="68" t="s">
        <v>510</v>
      </c>
      <c r="O4" s="68" t="s">
        <v>290</v>
      </c>
      <c r="P4" s="68" t="s">
        <v>510</v>
      </c>
      <c r="Q4" s="68" t="s">
        <v>290</v>
      </c>
      <c r="R4" s="68" t="s">
        <v>510</v>
      </c>
    </row>
    <row r="5" spans="1:18" s="41" customFormat="1" ht="15" customHeight="1">
      <c r="A5" s="23" t="s">
        <v>93</v>
      </c>
      <c r="B5" s="26">
        <v>249</v>
      </c>
      <c r="C5" s="57">
        <v>127599626</v>
      </c>
      <c r="D5" s="40">
        <v>9047645.6309999991</v>
      </c>
      <c r="E5" s="57">
        <v>252830922</v>
      </c>
      <c r="F5" s="57">
        <v>18098365.350000001</v>
      </c>
      <c r="G5" s="90">
        <v>4058989900</v>
      </c>
      <c r="H5" s="57">
        <v>309387746.19999999</v>
      </c>
      <c r="I5" s="90">
        <v>3765044123</v>
      </c>
      <c r="J5" s="57">
        <v>280711316.5</v>
      </c>
      <c r="K5" s="57">
        <v>224898540</v>
      </c>
      <c r="L5" s="57">
        <v>18516019.59</v>
      </c>
      <c r="M5" s="57">
        <v>105496108</v>
      </c>
      <c r="N5" s="40">
        <v>7857014.8020000001</v>
      </c>
      <c r="O5" s="90">
        <v>8534859219</v>
      </c>
      <c r="P5" s="57">
        <v>643618108.10000002</v>
      </c>
      <c r="Q5" s="40">
        <v>6106951</v>
      </c>
      <c r="R5" s="40">
        <v>580513.76</v>
      </c>
    </row>
    <row r="6" spans="1:18" s="41" customFormat="1" ht="15" customHeight="1">
      <c r="A6" s="23" t="s">
        <v>94</v>
      </c>
      <c r="B6" s="26">
        <v>227</v>
      </c>
      <c r="C6" s="57">
        <v>81787717</v>
      </c>
      <c r="D6" s="40">
        <v>7410285.0569171999</v>
      </c>
      <c r="E6" s="57">
        <v>240488716</v>
      </c>
      <c r="F6" s="57">
        <v>19291800.832657199</v>
      </c>
      <c r="G6" s="90">
        <v>7973173680</v>
      </c>
      <c r="H6" s="57">
        <v>743351816.33889496</v>
      </c>
      <c r="I6" s="90">
        <v>7433504368</v>
      </c>
      <c r="J6" s="57">
        <v>673139666.49165797</v>
      </c>
      <c r="K6" s="57">
        <v>436318551</v>
      </c>
      <c r="L6" s="57">
        <v>37512960.529623702</v>
      </c>
      <c r="M6" s="57">
        <v>176361662</v>
      </c>
      <c r="N6" s="40">
        <v>13983297.704279</v>
      </c>
      <c r="O6" s="90">
        <v>16341634694</v>
      </c>
      <c r="P6" s="57">
        <v>1494689826.95403</v>
      </c>
      <c r="Q6" s="40">
        <v>10237537</v>
      </c>
      <c r="R6" s="40">
        <v>806413</v>
      </c>
    </row>
    <row r="7" spans="1:18" s="34" customFormat="1" ht="15" customHeight="1">
      <c r="A7" s="19" t="s">
        <v>95</v>
      </c>
      <c r="B7" s="22">
        <v>19</v>
      </c>
      <c r="C7" s="37">
        <v>7756774</v>
      </c>
      <c r="D7" s="37">
        <v>724984.01</v>
      </c>
      <c r="E7" s="58">
        <v>16938642</v>
      </c>
      <c r="F7" s="37">
        <v>1579922.51</v>
      </c>
      <c r="G7" s="58">
        <v>462541633</v>
      </c>
      <c r="H7" s="58">
        <v>43318977.350000001</v>
      </c>
      <c r="I7" s="58">
        <v>439722484</v>
      </c>
      <c r="J7" s="58">
        <v>39716032.780000001</v>
      </c>
      <c r="K7" s="58">
        <v>23044011</v>
      </c>
      <c r="L7" s="37">
        <v>2313438.87</v>
      </c>
      <c r="M7" s="58">
        <v>10720638</v>
      </c>
      <c r="N7" s="37">
        <v>982107.68</v>
      </c>
      <c r="O7" s="58">
        <v>960724182</v>
      </c>
      <c r="P7" s="58">
        <v>88635463.200000003</v>
      </c>
      <c r="Q7" s="37">
        <v>5207291</v>
      </c>
      <c r="R7" s="37">
        <v>452489.87</v>
      </c>
    </row>
    <row r="8" spans="1:18" s="34" customFormat="1" ht="15" customHeight="1">
      <c r="A8" s="19" t="s">
        <v>96</v>
      </c>
      <c r="B8" s="22">
        <v>20</v>
      </c>
      <c r="C8" s="37">
        <v>6387640</v>
      </c>
      <c r="D8" s="37">
        <v>612520.48</v>
      </c>
      <c r="E8" s="58">
        <v>22345925</v>
      </c>
      <c r="F8" s="37">
        <v>1733905.15</v>
      </c>
      <c r="G8" s="58">
        <v>448447280</v>
      </c>
      <c r="H8" s="58">
        <v>42858735.420000002</v>
      </c>
      <c r="I8" s="58">
        <v>407808269</v>
      </c>
      <c r="J8" s="58">
        <v>37800824.079999998</v>
      </c>
      <c r="K8" s="58">
        <v>32764110</v>
      </c>
      <c r="L8" s="37">
        <v>2655105.1800000002</v>
      </c>
      <c r="M8" s="58">
        <v>13241206</v>
      </c>
      <c r="N8" s="37">
        <v>991741.46</v>
      </c>
      <c r="O8" s="58">
        <v>930994430</v>
      </c>
      <c r="P8" s="58">
        <v>86652831.760000005</v>
      </c>
      <c r="Q8" s="37">
        <v>6612601</v>
      </c>
      <c r="R8" s="37">
        <v>610232.85</v>
      </c>
    </row>
    <row r="9" spans="1:18" s="34" customFormat="1" ht="15" customHeight="1">
      <c r="A9" s="19" t="s">
        <v>97</v>
      </c>
      <c r="B9" s="22">
        <v>22</v>
      </c>
      <c r="C9" s="37">
        <v>6012511</v>
      </c>
      <c r="D9" s="37">
        <v>571272</v>
      </c>
      <c r="E9" s="58">
        <v>21778143</v>
      </c>
      <c r="F9" s="37">
        <v>1767538</v>
      </c>
      <c r="G9" s="58">
        <v>497953231</v>
      </c>
      <c r="H9" s="58">
        <v>49468889</v>
      </c>
      <c r="I9" s="58">
        <v>466560694</v>
      </c>
      <c r="J9" s="58">
        <v>45114987</v>
      </c>
      <c r="K9" s="58">
        <v>39345165</v>
      </c>
      <c r="L9" s="37">
        <v>3345204</v>
      </c>
      <c r="M9" s="58">
        <v>14232131</v>
      </c>
      <c r="N9" s="37">
        <v>1124016</v>
      </c>
      <c r="O9" s="89">
        <v>1045881875</v>
      </c>
      <c r="P9" s="58">
        <v>101391908</v>
      </c>
      <c r="Q9" s="37">
        <v>8117372</v>
      </c>
      <c r="R9" s="37">
        <v>702714</v>
      </c>
    </row>
    <row r="10" spans="1:18" s="34" customFormat="1" ht="15" customHeight="1">
      <c r="A10" s="19" t="s">
        <v>98</v>
      </c>
      <c r="B10" s="22">
        <v>21</v>
      </c>
      <c r="C10" s="37">
        <v>6217505</v>
      </c>
      <c r="D10" s="37">
        <v>517526.85519999999</v>
      </c>
      <c r="E10" s="58">
        <v>19278363</v>
      </c>
      <c r="F10" s="37">
        <v>1568133.0519999999</v>
      </c>
      <c r="G10" s="58">
        <v>594041199</v>
      </c>
      <c r="H10" s="58">
        <v>55934943.68</v>
      </c>
      <c r="I10" s="58">
        <v>554321856</v>
      </c>
      <c r="J10" s="58">
        <v>50964253.189999998</v>
      </c>
      <c r="K10" s="58">
        <v>35330628</v>
      </c>
      <c r="L10" s="37">
        <v>3014179.443</v>
      </c>
      <c r="M10" s="58">
        <v>14007406</v>
      </c>
      <c r="N10" s="37">
        <v>1124196.264</v>
      </c>
      <c r="O10" s="89">
        <v>1223196957</v>
      </c>
      <c r="P10" s="58">
        <v>113123232.5</v>
      </c>
      <c r="Q10" s="37">
        <v>7413287</v>
      </c>
      <c r="R10" s="37">
        <v>597326.6</v>
      </c>
    </row>
    <row r="11" spans="1:18" s="34" customFormat="1" ht="15" customHeight="1">
      <c r="A11" s="19" t="s">
        <v>99</v>
      </c>
      <c r="B11" s="22">
        <v>21</v>
      </c>
      <c r="C11" s="37">
        <v>6341929</v>
      </c>
      <c r="D11" s="37">
        <v>544069.07897034998</v>
      </c>
      <c r="E11" s="58">
        <v>20408119</v>
      </c>
      <c r="F11" s="37">
        <v>1685547.2741154691</v>
      </c>
      <c r="G11" s="58">
        <v>665289585</v>
      </c>
      <c r="H11" s="58">
        <v>58336899.49423489</v>
      </c>
      <c r="I11" s="58">
        <v>639880968</v>
      </c>
      <c r="J11" s="58">
        <v>54677888.588950686</v>
      </c>
      <c r="K11" s="58">
        <v>44254771</v>
      </c>
      <c r="L11" s="37">
        <v>3900180.3387322091</v>
      </c>
      <c r="M11" s="58">
        <v>16900790</v>
      </c>
      <c r="N11" s="37">
        <v>1390363.0856082451</v>
      </c>
      <c r="O11" s="89">
        <v>1393076162</v>
      </c>
      <c r="P11" s="58">
        <v>120534947.860612</v>
      </c>
      <c r="Q11" s="37">
        <v>9501738</v>
      </c>
      <c r="R11" s="37">
        <v>816567.26</v>
      </c>
    </row>
    <row r="12" spans="1:18" s="34" customFormat="1" ht="15" customHeight="1">
      <c r="A12" s="171" t="s">
        <v>100</v>
      </c>
      <c r="B12" s="106">
        <v>21</v>
      </c>
      <c r="C12" s="105">
        <v>6953668</v>
      </c>
      <c r="D12" s="105">
        <v>628543.75488130003</v>
      </c>
      <c r="E12" s="107">
        <v>21793593</v>
      </c>
      <c r="F12" s="105">
        <v>1892759.20993742</v>
      </c>
      <c r="G12" s="107">
        <v>773007414</v>
      </c>
      <c r="H12" s="107">
        <v>71189890.724942833</v>
      </c>
      <c r="I12" s="107">
        <v>713109216</v>
      </c>
      <c r="J12" s="107">
        <v>64078947.76415512</v>
      </c>
      <c r="K12" s="107">
        <v>51775886</v>
      </c>
      <c r="L12" s="105">
        <v>4757200.1493456699</v>
      </c>
      <c r="M12" s="107">
        <v>17953226</v>
      </c>
      <c r="N12" s="105">
        <v>1527571.7964425201</v>
      </c>
      <c r="O12" s="226">
        <v>1584593003</v>
      </c>
      <c r="P12" s="107">
        <v>144074913.39970499</v>
      </c>
      <c r="Q12" s="105">
        <v>6847024</v>
      </c>
      <c r="R12" s="105">
        <v>603823.98</v>
      </c>
    </row>
    <row r="13" spans="1:18" s="34" customFormat="1" ht="15" customHeight="1">
      <c r="A13" s="108" t="s">
        <v>766</v>
      </c>
      <c r="B13" s="109">
        <v>20</v>
      </c>
      <c r="C13" s="52">
        <v>7316936</v>
      </c>
      <c r="D13" s="52">
        <v>687872.92702972505</v>
      </c>
      <c r="E13" s="110">
        <v>24507229</v>
      </c>
      <c r="F13" s="52">
        <v>2245565.335713299</v>
      </c>
      <c r="G13" s="110">
        <v>719202710</v>
      </c>
      <c r="H13" s="110">
        <v>69276282.420458481</v>
      </c>
      <c r="I13" s="110">
        <v>657672564</v>
      </c>
      <c r="J13" s="110">
        <v>61696432.554650322</v>
      </c>
      <c r="K13" s="110">
        <v>48647819</v>
      </c>
      <c r="L13" s="52">
        <v>4834881.1771291848</v>
      </c>
      <c r="M13" s="110">
        <v>18281249</v>
      </c>
      <c r="N13" s="52">
        <v>1650374.0397027449</v>
      </c>
      <c r="O13" s="227">
        <v>1475628507</v>
      </c>
      <c r="P13" s="110">
        <v>140391408.45468399</v>
      </c>
      <c r="Q13" s="52">
        <v>9454795</v>
      </c>
      <c r="R13" s="52">
        <v>790966.76</v>
      </c>
    </row>
    <row r="14" spans="1:18" s="34" customFormat="1" ht="15" customHeight="1">
      <c r="A14" s="108" t="s">
        <v>804</v>
      </c>
      <c r="B14" s="109">
        <v>20</v>
      </c>
      <c r="C14" s="52">
        <v>7258451</v>
      </c>
      <c r="D14" s="52">
        <v>662962.26540152496</v>
      </c>
      <c r="E14" s="110">
        <v>23137882</v>
      </c>
      <c r="F14" s="52">
        <v>1768557.12345669</v>
      </c>
      <c r="G14" s="110">
        <v>786828396</v>
      </c>
      <c r="H14" s="110">
        <v>74222976.445088342</v>
      </c>
      <c r="I14" s="110">
        <v>709755310</v>
      </c>
      <c r="J14" s="110">
        <v>65091895.468557373</v>
      </c>
      <c r="K14" s="110">
        <v>39451734</v>
      </c>
      <c r="L14" s="52">
        <v>3241287.5682365051</v>
      </c>
      <c r="M14" s="110">
        <v>16540463</v>
      </c>
      <c r="N14" s="52">
        <v>1259010.8502722699</v>
      </c>
      <c r="O14" s="227">
        <v>1582972236</v>
      </c>
      <c r="P14" s="110">
        <v>146246689.72101301</v>
      </c>
      <c r="Q14" s="58">
        <v>10504688</v>
      </c>
      <c r="R14" s="52">
        <v>844428.76</v>
      </c>
    </row>
    <row r="15" spans="1:18" s="34" customFormat="1" ht="15" customHeight="1">
      <c r="A15" s="108" t="s">
        <v>904</v>
      </c>
      <c r="B15" s="109">
        <v>23</v>
      </c>
      <c r="C15" s="52">
        <v>8505901</v>
      </c>
      <c r="D15" s="52">
        <v>745600.31726902502</v>
      </c>
      <c r="E15" s="110">
        <v>21768924</v>
      </c>
      <c r="F15" s="52">
        <v>1579596.1608252199</v>
      </c>
      <c r="G15" s="110">
        <v>971682590</v>
      </c>
      <c r="H15" s="110">
        <v>87213628.745037496</v>
      </c>
      <c r="I15" s="110">
        <v>916846295</v>
      </c>
      <c r="J15" s="110">
        <v>80021896.185845301</v>
      </c>
      <c r="K15" s="110">
        <v>37398146</v>
      </c>
      <c r="L15" s="52">
        <v>2895798.6219971101</v>
      </c>
      <c r="M15" s="110">
        <v>17563643</v>
      </c>
      <c r="N15" s="52">
        <v>1263882.82208748</v>
      </c>
      <c r="O15" s="110">
        <v>1973765499</v>
      </c>
      <c r="P15" s="110">
        <v>173720402.853062</v>
      </c>
      <c r="Q15" s="52">
        <v>8269276</v>
      </c>
      <c r="R15" s="52">
        <v>662852.68000000005</v>
      </c>
    </row>
    <row r="16" spans="1:18" s="34" customFormat="1" ht="15" customHeight="1">
      <c r="A16" s="108" t="s">
        <v>917</v>
      </c>
      <c r="B16" s="109">
        <v>20</v>
      </c>
      <c r="C16" s="52">
        <v>8371235</v>
      </c>
      <c r="D16" s="52">
        <v>761671.59602329996</v>
      </c>
      <c r="E16" s="110">
        <v>24536987</v>
      </c>
      <c r="F16" s="52">
        <v>1785392.78487866</v>
      </c>
      <c r="G16" s="110">
        <v>970401258</v>
      </c>
      <c r="H16" s="110">
        <v>90831069.891195506</v>
      </c>
      <c r="I16" s="110">
        <v>896736465</v>
      </c>
      <c r="J16" s="110">
        <v>81512747.172293901</v>
      </c>
      <c r="K16" s="110">
        <v>44495632</v>
      </c>
      <c r="L16" s="52">
        <v>3497059.64210429</v>
      </c>
      <c r="M16" s="110">
        <v>18555424</v>
      </c>
      <c r="N16" s="52">
        <v>1352820.94656667</v>
      </c>
      <c r="O16" s="110">
        <v>1963097001</v>
      </c>
      <c r="P16" s="110">
        <v>179740762.03306201</v>
      </c>
      <c r="Q16" s="52">
        <v>9587166</v>
      </c>
      <c r="R16" s="52">
        <v>779146.23</v>
      </c>
    </row>
    <row r="17" spans="1:18" s="34" customFormat="1" ht="15" customHeight="1">
      <c r="A17" s="108" t="s">
        <v>1149</v>
      </c>
      <c r="B17" s="109">
        <v>20</v>
      </c>
      <c r="C17" s="52">
        <v>10665167</v>
      </c>
      <c r="D17" s="52">
        <v>953261.53046002495</v>
      </c>
      <c r="E17" s="110">
        <v>23994909</v>
      </c>
      <c r="F17" s="52">
        <v>1684883.6168341101</v>
      </c>
      <c r="G17" s="110">
        <v>1083778384</v>
      </c>
      <c r="H17" s="110">
        <v>100699522.515598</v>
      </c>
      <c r="I17" s="110">
        <v>1031090247</v>
      </c>
      <c r="J17" s="110">
        <v>92463761.612096205</v>
      </c>
      <c r="K17" s="110">
        <v>39810649</v>
      </c>
      <c r="L17" s="52">
        <v>3058624.7398582902</v>
      </c>
      <c r="M17" s="110">
        <v>18365486</v>
      </c>
      <c r="N17" s="52">
        <v>1317212.4931915901</v>
      </c>
      <c r="O17" s="110">
        <v>2207704842</v>
      </c>
      <c r="P17" s="110">
        <v>200177266.508039</v>
      </c>
      <c r="Q17" s="52">
        <v>10237537</v>
      </c>
      <c r="R17" s="52">
        <v>806413</v>
      </c>
    </row>
    <row r="18" spans="1:18" s="34" customFormat="1" ht="14.25" customHeight="1">
      <c r="A18" s="977" t="s">
        <v>291</v>
      </c>
      <c r="B18" s="977"/>
      <c r="C18" s="977"/>
      <c r="D18" s="977"/>
      <c r="E18" s="977"/>
      <c r="F18" s="977"/>
      <c r="G18" s="977"/>
      <c r="H18" s="977"/>
      <c r="I18" s="977"/>
      <c r="J18" s="977"/>
      <c r="K18" s="977"/>
      <c r="L18" s="977"/>
      <c r="M18" s="977"/>
      <c r="N18" s="977"/>
      <c r="O18" s="977"/>
      <c r="P18" s="977"/>
      <c r="Q18" s="977"/>
      <c r="R18" s="977"/>
    </row>
    <row r="19" spans="1:18" s="34" customFormat="1" ht="13.5" customHeight="1">
      <c r="A19" s="977" t="s">
        <v>1150</v>
      </c>
      <c r="B19" s="977"/>
      <c r="C19" s="977"/>
      <c r="D19" s="977"/>
      <c r="E19" s="977"/>
      <c r="F19" s="977"/>
      <c r="G19" s="977"/>
      <c r="H19" s="977"/>
      <c r="I19" s="977"/>
      <c r="J19" s="977"/>
      <c r="K19" s="977"/>
      <c r="L19" s="977"/>
      <c r="M19" s="977"/>
      <c r="N19" s="977"/>
      <c r="O19" s="977"/>
      <c r="P19" s="977"/>
      <c r="Q19" s="977"/>
      <c r="R19" s="977"/>
    </row>
    <row r="20" spans="1:18" s="34" customFormat="1" ht="13.5" customHeight="1">
      <c r="A20" s="977" t="s">
        <v>208</v>
      </c>
      <c r="B20" s="977"/>
      <c r="C20" s="977"/>
      <c r="D20" s="977"/>
      <c r="E20" s="977"/>
      <c r="F20" s="977"/>
      <c r="G20" s="977"/>
      <c r="H20" s="977"/>
      <c r="I20" s="977"/>
      <c r="J20" s="977"/>
      <c r="K20" s="977"/>
      <c r="L20" s="977"/>
      <c r="M20" s="977"/>
      <c r="N20" s="977"/>
      <c r="O20" s="977"/>
      <c r="P20" s="977"/>
      <c r="Q20" s="977"/>
      <c r="R20" s="977"/>
    </row>
    <row r="21" spans="1:18" s="34" customFormat="1" ht="28.35" customHeight="1"/>
    <row r="28" spans="1:18">
      <c r="J28" s="944"/>
      <c r="K28" s="944"/>
    </row>
    <row r="29" spans="1:18">
      <c r="J29" s="944"/>
      <c r="K29" s="944"/>
    </row>
    <row r="30" spans="1:18">
      <c r="J30" s="944"/>
      <c r="K30" s="944"/>
    </row>
    <row r="31" spans="1:18">
      <c r="J31" s="82"/>
      <c r="K31" s="82"/>
    </row>
  </sheetData>
  <mergeCells count="16">
    <mergeCell ref="A1:N1"/>
    <mergeCell ref="A2:A4"/>
    <mergeCell ref="B2:B4"/>
    <mergeCell ref="C2:D3"/>
    <mergeCell ref="E2:F3"/>
    <mergeCell ref="G2:J2"/>
    <mergeCell ref="K2:N2"/>
    <mergeCell ref="A18:R18"/>
    <mergeCell ref="A19:R19"/>
    <mergeCell ref="A20:R20"/>
    <mergeCell ref="O2:P3"/>
    <mergeCell ref="Q2:R3"/>
    <mergeCell ref="G3:H3"/>
    <mergeCell ref="I3:J3"/>
    <mergeCell ref="K3:L3"/>
    <mergeCell ref="M3:N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2"/>
  <sheetViews>
    <sheetView zoomScaleNormal="100" workbookViewId="0">
      <selection activeCell="I27" sqref="I27"/>
    </sheetView>
  </sheetViews>
  <sheetFormatPr defaultColWidth="9.140625" defaultRowHeight="15"/>
  <cols>
    <col min="1" max="1" width="13.42578125" style="16" bestFit="1" customWidth="1"/>
    <col min="2" max="3" width="10.5703125" style="16" bestFit="1" customWidth="1"/>
    <col min="4" max="4" width="10.5703125" style="16" customWidth="1"/>
    <col min="5" max="7" width="10.5703125" style="16" bestFit="1" customWidth="1"/>
    <col min="8" max="8" width="11.42578125" style="16" bestFit="1" customWidth="1"/>
    <col min="9" max="13" width="10.5703125" style="16" bestFit="1" customWidth="1"/>
    <col min="14" max="14" width="10.85546875" style="16" bestFit="1" customWidth="1"/>
    <col min="15" max="15" width="4.5703125" style="16" bestFit="1" customWidth="1"/>
    <col min="16" max="16384" width="9.140625" style="16"/>
  </cols>
  <sheetData>
    <row r="1" spans="1:14" ht="17.25" customHeight="1">
      <c r="A1" s="1056" t="s">
        <v>512</v>
      </c>
      <c r="B1" s="1056"/>
      <c r="C1" s="1056"/>
      <c r="D1" s="1056"/>
      <c r="E1" s="1056"/>
      <c r="F1" s="1056"/>
      <c r="G1" s="1056"/>
      <c r="H1" s="1056"/>
      <c r="I1" s="1056"/>
      <c r="J1" s="1056"/>
      <c r="K1" s="1056"/>
      <c r="L1" s="1056"/>
      <c r="M1" s="1056"/>
      <c r="N1" s="1056"/>
    </row>
    <row r="2" spans="1:14" s="34" customFormat="1" ht="17.25" customHeight="1">
      <c r="A2" s="1009" t="s">
        <v>282</v>
      </c>
      <c r="B2" s="1054" t="s">
        <v>134</v>
      </c>
      <c r="C2" s="1061"/>
      <c r="D2" s="1061"/>
      <c r="E2" s="1061"/>
      <c r="F2" s="1061"/>
      <c r="G2" s="1061"/>
      <c r="H2" s="1055"/>
      <c r="I2" s="1054" t="s">
        <v>135</v>
      </c>
      <c r="J2" s="1061"/>
      <c r="K2" s="1061"/>
      <c r="L2" s="1061"/>
      <c r="M2" s="1061"/>
      <c r="N2" s="1055"/>
    </row>
    <row r="3" spans="1:14" s="34" customFormat="1" ht="27" customHeight="1">
      <c r="A3" s="1117"/>
      <c r="B3" s="1007" t="s">
        <v>293</v>
      </c>
      <c r="C3" s="1126"/>
      <c r="D3" s="1127"/>
      <c r="E3" s="1007" t="s">
        <v>294</v>
      </c>
      <c r="F3" s="1008"/>
      <c r="G3" s="999" t="s">
        <v>88</v>
      </c>
      <c r="H3" s="1124" t="s">
        <v>295</v>
      </c>
      <c r="I3" s="1007" t="s">
        <v>293</v>
      </c>
      <c r="J3" s="1008"/>
      <c r="K3" s="1007" t="s">
        <v>294</v>
      </c>
      <c r="L3" s="1008"/>
      <c r="M3" s="999" t="s">
        <v>88</v>
      </c>
      <c r="N3" s="1124" t="s">
        <v>295</v>
      </c>
    </row>
    <row r="4" spans="1:14" s="34" customFormat="1" ht="40.5" customHeight="1">
      <c r="A4" s="1010"/>
      <c r="B4" s="68" t="s">
        <v>296</v>
      </c>
      <c r="C4" s="68" t="s">
        <v>297</v>
      </c>
      <c r="D4" s="68" t="s">
        <v>809</v>
      </c>
      <c r="E4" s="68" t="s">
        <v>298</v>
      </c>
      <c r="F4" s="68" t="s">
        <v>299</v>
      </c>
      <c r="G4" s="1001"/>
      <c r="H4" s="1125"/>
      <c r="I4" s="68" t="s">
        <v>296</v>
      </c>
      <c r="J4" s="68" t="s">
        <v>297</v>
      </c>
      <c r="K4" s="68" t="s">
        <v>298</v>
      </c>
      <c r="L4" s="68" t="s">
        <v>299</v>
      </c>
      <c r="M4" s="1001"/>
      <c r="N4" s="1125"/>
    </row>
    <row r="5" spans="1:14" s="41" customFormat="1" ht="18" customHeight="1">
      <c r="A5" s="23" t="s">
        <v>93</v>
      </c>
      <c r="B5" s="25">
        <v>8779.5499999999993</v>
      </c>
      <c r="C5" s="25">
        <v>289.98</v>
      </c>
      <c r="D5" s="25">
        <v>731.87</v>
      </c>
      <c r="E5" s="25">
        <v>40163.17</v>
      </c>
      <c r="F5" s="25">
        <v>96.88</v>
      </c>
      <c r="G5" s="25">
        <v>50061.45</v>
      </c>
      <c r="H5" s="25">
        <v>30.42</v>
      </c>
      <c r="I5" s="40">
        <v>151715.75</v>
      </c>
      <c r="J5" s="25">
        <v>2138.4299999999998</v>
      </c>
      <c r="K5" s="25">
        <v>31429.200000000001</v>
      </c>
      <c r="L5" s="25">
        <v>6251.07</v>
      </c>
      <c r="M5" s="40">
        <v>191534.45</v>
      </c>
      <c r="N5" s="25">
        <v>2495.1799999999998</v>
      </c>
    </row>
    <row r="6" spans="1:14" s="41" customFormat="1" ht="18" customHeight="1">
      <c r="A6" s="23" t="s">
        <v>94</v>
      </c>
      <c r="B6" s="25">
        <v>32889.43</v>
      </c>
      <c r="C6" s="25">
        <v>865.34</v>
      </c>
      <c r="D6" s="25">
        <v>1750.0300000000002</v>
      </c>
      <c r="E6" s="25">
        <v>293662.44</v>
      </c>
      <c r="F6" s="25">
        <v>695.26</v>
      </c>
      <c r="G6" s="40">
        <v>329862.5</v>
      </c>
      <c r="H6" s="25">
        <v>57.79</v>
      </c>
      <c r="I6" s="25">
        <v>217366.231803795</v>
      </c>
      <c r="J6" s="25">
        <v>3876.36251726</v>
      </c>
      <c r="K6" s="25">
        <v>46469.192074890001</v>
      </c>
      <c r="L6" s="25">
        <v>7739.2439308749999</v>
      </c>
      <c r="M6" s="40">
        <v>275451.03033481998</v>
      </c>
      <c r="N6" s="25">
        <v>2787.21</v>
      </c>
    </row>
    <row r="7" spans="1:14" s="34" customFormat="1" ht="18" customHeight="1">
      <c r="A7" s="19" t="s">
        <v>95</v>
      </c>
      <c r="B7" s="21">
        <v>1873.9</v>
      </c>
      <c r="C7" s="21">
        <v>15.62</v>
      </c>
      <c r="D7" s="21">
        <v>0</v>
      </c>
      <c r="E7" s="21">
        <v>10710.44</v>
      </c>
      <c r="F7" s="21">
        <v>19.100000000000001</v>
      </c>
      <c r="G7" s="21">
        <v>12619.06</v>
      </c>
      <c r="H7" s="21">
        <v>28.91</v>
      </c>
      <c r="I7" s="21">
        <v>16413.12</v>
      </c>
      <c r="J7" s="21">
        <v>112.23</v>
      </c>
      <c r="K7" s="21">
        <v>3572.12</v>
      </c>
      <c r="L7" s="21">
        <v>662.55</v>
      </c>
      <c r="M7" s="21">
        <v>20760.02</v>
      </c>
      <c r="N7" s="21">
        <v>2515.84</v>
      </c>
    </row>
    <row r="8" spans="1:14" s="34" customFormat="1" ht="18" customHeight="1">
      <c r="A8" s="19" t="s">
        <v>96</v>
      </c>
      <c r="B8" s="21">
        <v>1680.07</v>
      </c>
      <c r="C8" s="21">
        <v>16.989999999999998</v>
      </c>
      <c r="D8" s="21">
        <v>148.24</v>
      </c>
      <c r="E8" s="21">
        <v>14123.05</v>
      </c>
      <c r="F8" s="21">
        <v>5.81</v>
      </c>
      <c r="G8" s="21">
        <v>15974.16</v>
      </c>
      <c r="H8" s="21">
        <v>29.87</v>
      </c>
      <c r="I8" s="21">
        <v>13415.8</v>
      </c>
      <c r="J8" s="21">
        <v>67.209999999999994</v>
      </c>
      <c r="K8" s="21">
        <v>3199.27</v>
      </c>
      <c r="L8" s="21">
        <v>539.99</v>
      </c>
      <c r="M8" s="21">
        <v>17222.27</v>
      </c>
      <c r="N8" s="21">
        <v>2531.02</v>
      </c>
    </row>
    <row r="9" spans="1:14" s="34" customFormat="1" ht="18" customHeight="1">
      <c r="A9" s="19" t="s">
        <v>97</v>
      </c>
      <c r="B9" s="21">
        <v>2362.7199999999998</v>
      </c>
      <c r="C9" s="21">
        <v>22.75</v>
      </c>
      <c r="D9" s="21">
        <v>141.30000000000001</v>
      </c>
      <c r="E9" s="21">
        <v>16460.13</v>
      </c>
      <c r="F9" s="21">
        <v>4.6500000000000004</v>
      </c>
      <c r="G9" s="21">
        <v>18991.55</v>
      </c>
      <c r="H9" s="21">
        <v>30.59</v>
      </c>
      <c r="I9" s="21">
        <v>12482.87</v>
      </c>
      <c r="J9" s="21">
        <v>137.13</v>
      </c>
      <c r="K9" s="21">
        <v>3222.67</v>
      </c>
      <c r="L9" s="21">
        <v>466.15</v>
      </c>
      <c r="M9" s="21">
        <v>16308.82</v>
      </c>
      <c r="N9" s="21">
        <v>2568.31</v>
      </c>
    </row>
    <row r="10" spans="1:14" s="34" customFormat="1" ht="18" customHeight="1">
      <c r="A10" s="19" t="s">
        <v>98</v>
      </c>
      <c r="B10" s="21">
        <v>1379</v>
      </c>
      <c r="C10" s="21">
        <v>31.2</v>
      </c>
      <c r="D10" s="21">
        <v>0</v>
      </c>
      <c r="E10" s="21">
        <v>14149.66</v>
      </c>
      <c r="F10" s="21">
        <v>5.21</v>
      </c>
      <c r="G10" s="21">
        <v>15565.07</v>
      </c>
      <c r="H10" s="21">
        <v>31.42</v>
      </c>
      <c r="I10" s="21">
        <v>12138.44</v>
      </c>
      <c r="J10" s="21">
        <v>225.51</v>
      </c>
      <c r="K10" s="21">
        <v>2814.06</v>
      </c>
      <c r="L10" s="21">
        <v>488.09</v>
      </c>
      <c r="M10" s="21">
        <v>15666.1</v>
      </c>
      <c r="N10" s="21">
        <v>2587.6</v>
      </c>
    </row>
    <row r="11" spans="1:14" s="34" customFormat="1" ht="18" customHeight="1">
      <c r="A11" s="19" t="s">
        <v>99</v>
      </c>
      <c r="B11" s="21">
        <v>1872.25</v>
      </c>
      <c r="C11" s="21">
        <v>19.09</v>
      </c>
      <c r="D11" s="21">
        <v>174.58</v>
      </c>
      <c r="E11" s="21">
        <v>16290.97</v>
      </c>
      <c r="F11" s="21">
        <v>9.25</v>
      </c>
      <c r="G11" s="21">
        <v>18191.560000000001</v>
      </c>
      <c r="H11" s="21">
        <v>42.09</v>
      </c>
      <c r="I11" s="21">
        <v>16361.46097822</v>
      </c>
      <c r="J11" s="21">
        <v>108.129908375</v>
      </c>
      <c r="K11" s="21">
        <v>3359.5446820050001</v>
      </c>
      <c r="L11" s="21">
        <v>572.06794532499998</v>
      </c>
      <c r="M11" s="21">
        <v>20401.203513925</v>
      </c>
      <c r="N11" s="21">
        <v>2611.8000000000002</v>
      </c>
    </row>
    <row r="12" spans="1:14" s="34" customFormat="1" ht="18" customHeight="1">
      <c r="A12" s="19" t="s">
        <v>100</v>
      </c>
      <c r="B12" s="21">
        <v>2025.63</v>
      </c>
      <c r="C12" s="21">
        <v>28.35</v>
      </c>
      <c r="D12" s="21">
        <v>0</v>
      </c>
      <c r="E12" s="21">
        <v>27120.23</v>
      </c>
      <c r="F12" s="21">
        <v>10.6</v>
      </c>
      <c r="G12" s="21">
        <v>29184.81</v>
      </c>
      <c r="H12" s="21">
        <v>42.5</v>
      </c>
      <c r="I12" s="21">
        <v>15610.12237952</v>
      </c>
      <c r="J12" s="21">
        <v>126.58442631</v>
      </c>
      <c r="K12" s="21">
        <v>4366.8440960150001</v>
      </c>
      <c r="L12" s="21">
        <v>1023.96442135</v>
      </c>
      <c r="M12" s="21">
        <v>21127.515323194999</v>
      </c>
      <c r="N12" s="21">
        <v>2654.84</v>
      </c>
    </row>
    <row r="13" spans="1:14" s="34" customFormat="1" ht="18" customHeight="1">
      <c r="A13" s="19" t="s">
        <v>766</v>
      </c>
      <c r="B13" s="21">
        <v>3009.41</v>
      </c>
      <c r="C13" s="21">
        <v>86.59</v>
      </c>
      <c r="D13" s="21">
        <v>53.02</v>
      </c>
      <c r="E13" s="21">
        <v>25241.64</v>
      </c>
      <c r="F13" s="21">
        <v>14.57</v>
      </c>
      <c r="G13" s="21">
        <v>28352.21</v>
      </c>
      <c r="H13" s="21">
        <v>42.87</v>
      </c>
      <c r="I13" s="104">
        <v>23745.58382</v>
      </c>
      <c r="J13" s="104">
        <v>563.35049479999998</v>
      </c>
      <c r="K13" s="104">
        <v>5017.533762</v>
      </c>
      <c r="L13" s="104">
        <v>699.9542563</v>
      </c>
      <c r="M13" s="104">
        <v>30026.422330000001</v>
      </c>
      <c r="N13" s="104">
        <v>2656.51</v>
      </c>
    </row>
    <row r="14" spans="1:14" s="34" customFormat="1" ht="18" customHeight="1">
      <c r="A14" s="441">
        <v>44504</v>
      </c>
      <c r="B14" s="104">
        <v>3023.89</v>
      </c>
      <c r="C14" s="104">
        <v>61.11</v>
      </c>
      <c r="D14" s="104">
        <v>217.43</v>
      </c>
      <c r="E14" s="104">
        <v>21790.720000000001</v>
      </c>
      <c r="F14" s="104">
        <v>8.6</v>
      </c>
      <c r="G14" s="104">
        <v>24884.32</v>
      </c>
      <c r="H14" s="442">
        <v>43.3</v>
      </c>
      <c r="I14" s="51">
        <v>23039.674660000001</v>
      </c>
      <c r="J14" s="51">
        <v>160.588787</v>
      </c>
      <c r="K14" s="51">
        <v>4286.2684550000004</v>
      </c>
      <c r="L14" s="51">
        <v>475.43429950000001</v>
      </c>
      <c r="M14" s="51">
        <v>27961.966199999999</v>
      </c>
      <c r="N14" s="51">
        <v>2683.93</v>
      </c>
    </row>
    <row r="15" spans="1:14" s="34" customFormat="1" ht="18" customHeight="1">
      <c r="A15" s="108" t="s">
        <v>904</v>
      </c>
      <c r="B15" s="51">
        <v>4598.2299999999996</v>
      </c>
      <c r="C15" s="51">
        <v>58.29</v>
      </c>
      <c r="D15" s="51">
        <v>0</v>
      </c>
      <c r="E15" s="51">
        <v>39046.25</v>
      </c>
      <c r="F15" s="51">
        <v>151.35</v>
      </c>
      <c r="G15" s="51">
        <v>43854.12</v>
      </c>
      <c r="H15" s="51">
        <v>44.03</v>
      </c>
      <c r="I15" s="51">
        <v>28366.336927144999</v>
      </c>
      <c r="J15" s="51">
        <v>141.026932655</v>
      </c>
      <c r="K15" s="51">
        <v>5151.7434369599996</v>
      </c>
      <c r="L15" s="51">
        <v>1119.98103945</v>
      </c>
      <c r="M15" s="51">
        <v>34779.088336209999</v>
      </c>
      <c r="N15" s="51">
        <v>2718.96</v>
      </c>
    </row>
    <row r="16" spans="1:14" s="34" customFormat="1" ht="18" customHeight="1">
      <c r="A16" s="108" t="s">
        <v>917</v>
      </c>
      <c r="B16" s="51">
        <v>5180.1099999999997</v>
      </c>
      <c r="C16" s="51">
        <v>144.74</v>
      </c>
      <c r="D16" s="51">
        <v>668.1</v>
      </c>
      <c r="E16" s="51">
        <v>47871.1</v>
      </c>
      <c r="F16" s="51">
        <v>163.09</v>
      </c>
      <c r="G16" s="51">
        <v>54027.139999999992</v>
      </c>
      <c r="H16" s="51">
        <v>57.07</v>
      </c>
      <c r="I16" s="51">
        <v>21705.798070249999</v>
      </c>
      <c r="J16" s="51">
        <v>644.51460708000002</v>
      </c>
      <c r="K16" s="51">
        <v>5285.0857182</v>
      </c>
      <c r="L16" s="51">
        <v>744.72989159999997</v>
      </c>
      <c r="M16" s="51">
        <v>28380.128287129999</v>
      </c>
      <c r="N16" s="51">
        <v>2754.33</v>
      </c>
    </row>
    <row r="17" spans="1:15" s="34" customFormat="1" ht="18" customHeight="1">
      <c r="A17" s="108" t="s">
        <v>1149</v>
      </c>
      <c r="B17" s="51">
        <v>5884.22</v>
      </c>
      <c r="C17" s="51">
        <v>380.61</v>
      </c>
      <c r="D17" s="51">
        <v>347.36</v>
      </c>
      <c r="E17" s="51">
        <v>60858.25</v>
      </c>
      <c r="F17" s="51">
        <v>303.02999999999997</v>
      </c>
      <c r="G17" s="51">
        <v>67773.47</v>
      </c>
      <c r="H17" s="51">
        <v>57.79</v>
      </c>
      <c r="I17" s="51">
        <v>34087.024947405</v>
      </c>
      <c r="J17" s="51">
        <v>1590.08736157</v>
      </c>
      <c r="K17" s="51">
        <v>6194.0519251550004</v>
      </c>
      <c r="L17" s="51">
        <v>946.33207730000004</v>
      </c>
      <c r="M17" s="51">
        <v>42817.496311429997</v>
      </c>
      <c r="N17" s="51">
        <v>2787.21</v>
      </c>
    </row>
    <row r="18" spans="1:15" s="34" customFormat="1" ht="14.25" customHeight="1">
      <c r="A18" s="977" t="s">
        <v>1150</v>
      </c>
      <c r="B18" s="977"/>
      <c r="C18" s="977"/>
      <c r="D18" s="977"/>
      <c r="E18" s="977"/>
    </row>
    <row r="19" spans="1:15" s="34" customFormat="1" ht="12.75" customHeight="1">
      <c r="A19" s="977" t="s">
        <v>133</v>
      </c>
      <c r="B19" s="977"/>
      <c r="C19" s="977"/>
      <c r="D19" s="977"/>
      <c r="E19" s="977"/>
    </row>
    <row r="20" spans="1:15" s="34" customFormat="1" ht="26.1" customHeight="1"/>
    <row r="21" spans="1:15">
      <c r="B21" s="55"/>
      <c r="C21" s="55"/>
      <c r="D21" s="55"/>
      <c r="E21" s="55"/>
      <c r="F21" s="55"/>
      <c r="G21" s="55"/>
      <c r="H21" s="55"/>
      <c r="I21" s="55"/>
      <c r="J21" s="55"/>
      <c r="K21" s="55"/>
      <c r="L21" s="55"/>
      <c r="M21" s="55"/>
      <c r="N21" s="55"/>
    </row>
    <row r="22" spans="1:15">
      <c r="B22" s="55"/>
      <c r="C22" s="55"/>
      <c r="D22" s="55"/>
      <c r="E22" s="55"/>
      <c r="F22" s="55"/>
      <c r="G22" s="55"/>
      <c r="H22" s="55"/>
      <c r="I22" s="55"/>
      <c r="J22" s="55"/>
      <c r="K22" s="55"/>
      <c r="L22" s="55"/>
      <c r="M22" s="55"/>
      <c r="N22" s="55"/>
      <c r="O22" s="55"/>
    </row>
  </sheetData>
  <mergeCells count="14">
    <mergeCell ref="M3:M4"/>
    <mergeCell ref="N3:N4"/>
    <mergeCell ref="A18:E18"/>
    <mergeCell ref="A19:E19"/>
    <mergeCell ref="A1:N1"/>
    <mergeCell ref="A2:A4"/>
    <mergeCell ref="B2:H2"/>
    <mergeCell ref="I2:N2"/>
    <mergeCell ref="E3:F3"/>
    <mergeCell ref="B3:D3"/>
    <mergeCell ref="G3:G4"/>
    <mergeCell ref="H3:H4"/>
    <mergeCell ref="I3:J3"/>
    <mergeCell ref="K3:L3"/>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9"/>
  <sheetViews>
    <sheetView zoomScaleNormal="100" workbookViewId="0">
      <selection activeCell="G23" sqref="G23"/>
    </sheetView>
  </sheetViews>
  <sheetFormatPr defaultColWidth="9.140625" defaultRowHeight="15"/>
  <cols>
    <col min="1" max="11" width="14.5703125" style="16" bestFit="1" customWidth="1"/>
    <col min="12" max="12" width="4.5703125" style="16" bestFit="1" customWidth="1"/>
    <col min="13" max="16384" width="9.140625" style="16"/>
  </cols>
  <sheetData>
    <row r="1" spans="1:11" ht="15" customHeight="1">
      <c r="A1" s="1056" t="s">
        <v>21</v>
      </c>
      <c r="B1" s="1056"/>
      <c r="C1" s="1056"/>
      <c r="D1" s="1056"/>
      <c r="E1" s="1056"/>
      <c r="F1" s="1056"/>
      <c r="G1" s="1056"/>
      <c r="H1" s="1056"/>
      <c r="I1" s="1056"/>
      <c r="J1" s="1056"/>
      <c r="K1" s="1056"/>
    </row>
    <row r="2" spans="1:11" s="34" customFormat="1" ht="12.75" customHeight="1">
      <c r="A2" s="999" t="s">
        <v>132</v>
      </c>
      <c r="B2" s="1054" t="s">
        <v>202</v>
      </c>
      <c r="C2" s="1061"/>
      <c r="D2" s="1061"/>
      <c r="E2" s="1061"/>
      <c r="F2" s="1055"/>
      <c r="G2" s="1054" t="s">
        <v>300</v>
      </c>
      <c r="H2" s="1061"/>
      <c r="I2" s="1061"/>
      <c r="J2" s="1061"/>
      <c r="K2" s="1055"/>
    </row>
    <row r="3" spans="1:11" s="34" customFormat="1" ht="15" customHeight="1">
      <c r="A3" s="1001"/>
      <c r="B3" s="17" t="s">
        <v>301</v>
      </c>
      <c r="C3" s="17" t="s">
        <v>204</v>
      </c>
      <c r="D3" s="17" t="s">
        <v>60</v>
      </c>
      <c r="E3" s="17" t="s">
        <v>205</v>
      </c>
      <c r="F3" s="17" t="s">
        <v>201</v>
      </c>
      <c r="G3" s="17" t="s">
        <v>301</v>
      </c>
      <c r="H3" s="17" t="s">
        <v>204</v>
      </c>
      <c r="I3" s="17" t="s">
        <v>60</v>
      </c>
      <c r="J3" s="17" t="s">
        <v>205</v>
      </c>
      <c r="K3" s="17" t="s">
        <v>201</v>
      </c>
    </row>
    <row r="4" spans="1:11" s="34" customFormat="1" ht="18" customHeight="1">
      <c r="A4" s="23" t="s">
        <v>93</v>
      </c>
      <c r="B4" s="334">
        <v>85.130477161000002</v>
      </c>
      <c r="C4" s="334">
        <v>5.6123700000000002E-4</v>
      </c>
      <c r="D4" s="334">
        <v>0</v>
      </c>
      <c r="E4" s="334">
        <v>0</v>
      </c>
      <c r="F4" s="334">
        <v>14.868961602000001</v>
      </c>
      <c r="G4" s="334">
        <v>85.329815303000004</v>
      </c>
      <c r="H4" s="334">
        <v>0</v>
      </c>
      <c r="I4" s="334">
        <v>0</v>
      </c>
      <c r="J4" s="334">
        <v>0</v>
      </c>
      <c r="K4" s="334">
        <v>14.670184697</v>
      </c>
    </row>
    <row r="5" spans="1:11" s="34" customFormat="1" ht="18" customHeight="1">
      <c r="A5" s="23" t="s">
        <v>94</v>
      </c>
      <c r="B5" s="334">
        <v>84.613797286024777</v>
      </c>
      <c r="C5" s="334">
        <v>1.1183817252170981E-3</v>
      </c>
      <c r="D5" s="334">
        <v>0</v>
      </c>
      <c r="E5" s="334">
        <v>0</v>
      </c>
      <c r="F5" s="334">
        <v>15.385084332249999</v>
      </c>
      <c r="G5" s="334">
        <v>12.954861465970085</v>
      </c>
      <c r="H5" s="334">
        <v>0.5857225654135132</v>
      </c>
      <c r="I5" s="334">
        <v>0</v>
      </c>
      <c r="J5" s="334">
        <v>0</v>
      </c>
      <c r="K5" s="334">
        <v>86.459415968616398</v>
      </c>
    </row>
    <row r="6" spans="1:11" s="34" customFormat="1" ht="18" customHeight="1">
      <c r="A6" s="19" t="s">
        <v>95</v>
      </c>
      <c r="B6" s="91">
        <v>80.560061834999999</v>
      </c>
      <c r="C6" s="91">
        <v>3.4915899999999998E-4</v>
      </c>
      <c r="D6" s="91">
        <v>0</v>
      </c>
      <c r="E6" s="91">
        <v>0</v>
      </c>
      <c r="F6" s="91">
        <v>19.439589005999999</v>
      </c>
      <c r="G6" s="91">
        <v>79.426677067</v>
      </c>
      <c r="H6" s="91">
        <v>0</v>
      </c>
      <c r="I6" s="91">
        <v>0</v>
      </c>
      <c r="J6" s="91">
        <v>0</v>
      </c>
      <c r="K6" s="91">
        <v>20.573322933</v>
      </c>
    </row>
    <row r="7" spans="1:11" s="34" customFormat="1" ht="18" customHeight="1">
      <c r="A7" s="19" t="s">
        <v>96</v>
      </c>
      <c r="B7" s="91">
        <v>77.26813507</v>
      </c>
      <c r="C7" s="91">
        <v>4.1465399999999998E-4</v>
      </c>
      <c r="D7" s="91">
        <v>0</v>
      </c>
      <c r="E7" s="91">
        <v>0</v>
      </c>
      <c r="F7" s="91">
        <v>22.73145027</v>
      </c>
      <c r="G7" s="91">
        <v>86.397748593000003</v>
      </c>
      <c r="H7" s="91">
        <v>0</v>
      </c>
      <c r="I7" s="91">
        <v>0</v>
      </c>
      <c r="J7" s="91">
        <v>0</v>
      </c>
      <c r="K7" s="91">
        <v>13.602251407000001</v>
      </c>
    </row>
    <row r="8" spans="1:11" s="34" customFormat="1" ht="18" customHeight="1">
      <c r="A8" s="19" t="s">
        <v>97</v>
      </c>
      <c r="B8" s="91">
        <v>76.685262211999998</v>
      </c>
      <c r="C8" s="91">
        <v>0</v>
      </c>
      <c r="D8" s="91">
        <v>0</v>
      </c>
      <c r="E8" s="91">
        <v>0</v>
      </c>
      <c r="F8" s="91">
        <v>23.314737787999999</v>
      </c>
      <c r="G8" s="91">
        <v>66.206123973000004</v>
      </c>
      <c r="H8" s="91">
        <v>0</v>
      </c>
      <c r="I8" s="91">
        <v>0</v>
      </c>
      <c r="J8" s="91">
        <v>0</v>
      </c>
      <c r="K8" s="91">
        <v>33.793876027000003</v>
      </c>
    </row>
    <row r="9" spans="1:11" s="34" customFormat="1" ht="18" customHeight="1">
      <c r="A9" s="19" t="s">
        <v>98</v>
      </c>
      <c r="B9" s="91">
        <v>78.679575172</v>
      </c>
      <c r="C9" s="91">
        <v>0.26190000000000002</v>
      </c>
      <c r="D9" s="91">
        <v>0</v>
      </c>
      <c r="E9" s="91">
        <v>0</v>
      </c>
      <c r="F9" s="91">
        <v>21.320422209</v>
      </c>
      <c r="G9" s="91">
        <v>69.790000000000006</v>
      </c>
      <c r="H9" s="91">
        <v>0</v>
      </c>
      <c r="I9" s="91">
        <v>0</v>
      </c>
      <c r="J9" s="91">
        <v>0</v>
      </c>
      <c r="K9" s="91">
        <v>30.21</v>
      </c>
    </row>
    <row r="10" spans="1:11" s="34" customFormat="1" ht="18" customHeight="1">
      <c r="A10" s="19" t="s">
        <v>99</v>
      </c>
      <c r="B10" s="91">
        <v>78.518868406999999</v>
      </c>
      <c r="C10" s="91">
        <v>0</v>
      </c>
      <c r="D10" s="91">
        <v>0</v>
      </c>
      <c r="E10" s="91">
        <v>0</v>
      </c>
      <c r="F10" s="91">
        <v>21.481131593000001</v>
      </c>
      <c r="G10" s="91">
        <v>99.499165274999996</v>
      </c>
      <c r="H10" s="91">
        <v>0</v>
      </c>
      <c r="I10" s="91">
        <v>0</v>
      </c>
      <c r="J10" s="91">
        <v>0</v>
      </c>
      <c r="K10" s="91">
        <v>0.50083472500000004</v>
      </c>
    </row>
    <row r="11" spans="1:11" s="34" customFormat="1" ht="18" customHeight="1">
      <c r="A11" s="171" t="s">
        <v>100</v>
      </c>
      <c r="B11" s="228">
        <v>91.036810325999994</v>
      </c>
      <c r="C11" s="228">
        <v>0</v>
      </c>
      <c r="D11" s="228">
        <v>0</v>
      </c>
      <c r="E11" s="228">
        <v>0</v>
      </c>
      <c r="F11" s="228">
        <v>8.9631896740000006</v>
      </c>
      <c r="G11" s="228">
        <v>34.065395975999998</v>
      </c>
      <c r="H11" s="228">
        <v>0</v>
      </c>
      <c r="I11" s="228">
        <v>0</v>
      </c>
      <c r="J11" s="228">
        <v>0</v>
      </c>
      <c r="K11" s="228">
        <v>65.934604023999995</v>
      </c>
    </row>
    <row r="12" spans="1:11" s="34" customFormat="1" ht="18" customHeight="1">
      <c r="A12" s="108" t="s">
        <v>766</v>
      </c>
      <c r="B12" s="229">
        <v>98.394340321000001</v>
      </c>
      <c r="C12" s="229">
        <v>0</v>
      </c>
      <c r="D12" s="229">
        <v>0</v>
      </c>
      <c r="E12" s="229">
        <v>0</v>
      </c>
      <c r="F12" s="229">
        <v>1.605659679</v>
      </c>
      <c r="G12" s="229">
        <v>33.800712869000002</v>
      </c>
      <c r="H12" s="229">
        <v>0</v>
      </c>
      <c r="I12" s="229">
        <v>0</v>
      </c>
      <c r="J12" s="229">
        <v>0</v>
      </c>
      <c r="K12" s="229">
        <v>66.199287131000006</v>
      </c>
    </row>
    <row r="13" spans="1:11" s="34" customFormat="1" ht="18" customHeight="1">
      <c r="A13" s="108" t="s">
        <v>804</v>
      </c>
      <c r="B13" s="229">
        <v>97.368352755000004</v>
      </c>
      <c r="C13" s="229">
        <v>0</v>
      </c>
      <c r="D13" s="229">
        <v>0</v>
      </c>
      <c r="E13" s="229">
        <v>0</v>
      </c>
      <c r="F13" s="229">
        <v>2.6316472449999999</v>
      </c>
      <c r="G13" s="229">
        <v>16.685238923</v>
      </c>
      <c r="H13" s="229">
        <v>0</v>
      </c>
      <c r="I13" s="229">
        <v>0</v>
      </c>
      <c r="J13" s="229">
        <v>0</v>
      </c>
      <c r="K13" s="229">
        <v>83.314761077</v>
      </c>
    </row>
    <row r="14" spans="1:11" s="34" customFormat="1" ht="18" customHeight="1">
      <c r="A14" s="108" t="s">
        <v>904</v>
      </c>
      <c r="B14" s="229">
        <v>86.641817787280246</v>
      </c>
      <c r="C14" s="229">
        <v>2.1611510739125828E-4</v>
      </c>
      <c r="D14" s="229">
        <v>0</v>
      </c>
      <c r="E14" s="229">
        <v>0</v>
      </c>
      <c r="F14" s="229">
        <v>13.357966097612348</v>
      </c>
      <c r="G14" s="229">
        <v>21.77339402259209</v>
      </c>
      <c r="H14" s="229">
        <v>0</v>
      </c>
      <c r="I14" s="229">
        <v>0</v>
      </c>
      <c r="J14" s="229">
        <v>0</v>
      </c>
      <c r="K14" s="229">
        <v>78.226605977407914</v>
      </c>
    </row>
    <row r="15" spans="1:11" s="34" customFormat="1" ht="18" customHeight="1">
      <c r="A15" s="108" t="s">
        <v>917</v>
      </c>
      <c r="B15" s="229">
        <v>93.173808282181199</v>
      </c>
      <c r="C15" s="229">
        <v>3.7736142333919552E-6</v>
      </c>
      <c r="D15" s="229">
        <v>0</v>
      </c>
      <c r="E15" s="229">
        <v>0</v>
      </c>
      <c r="F15" s="229">
        <v>6.8261879442045785</v>
      </c>
      <c r="G15" s="229">
        <v>11.738655447877431</v>
      </c>
      <c r="H15" s="229">
        <v>0</v>
      </c>
      <c r="I15" s="229">
        <v>0</v>
      </c>
      <c r="J15" s="229">
        <v>0</v>
      </c>
      <c r="K15" s="229">
        <v>88.26134455212258</v>
      </c>
    </row>
    <row r="16" spans="1:11" s="34" customFormat="1" ht="18" customHeight="1">
      <c r="A16" s="108" t="s">
        <v>1149</v>
      </c>
      <c r="B16" s="229">
        <v>83.75990556455109</v>
      </c>
      <c r="C16" s="229">
        <v>1.2836460867702243E-2</v>
      </c>
      <c r="D16" s="229">
        <v>0</v>
      </c>
      <c r="E16" s="229">
        <v>0</v>
      </c>
      <c r="F16" s="229">
        <v>16.227257974581203</v>
      </c>
      <c r="G16" s="229">
        <v>12.954861465970085</v>
      </c>
      <c r="H16" s="229">
        <v>0.5857225654135132</v>
      </c>
      <c r="I16" s="229">
        <v>0</v>
      </c>
      <c r="J16" s="229">
        <v>0</v>
      </c>
      <c r="K16" s="229">
        <v>86.459415968616398</v>
      </c>
    </row>
    <row r="17" spans="1:11" s="34" customFormat="1" ht="15" customHeight="1">
      <c r="A17" s="977" t="s">
        <v>1150</v>
      </c>
      <c r="B17" s="977"/>
      <c r="C17" s="977"/>
      <c r="D17" s="977"/>
      <c r="E17" s="977"/>
      <c r="F17" s="977"/>
      <c r="G17" s="977"/>
      <c r="H17" s="977"/>
      <c r="I17" s="977"/>
      <c r="J17" s="977"/>
      <c r="K17" s="977"/>
    </row>
    <row r="18" spans="1:11" s="34" customFormat="1" ht="13.5" customHeight="1">
      <c r="A18" s="977" t="s">
        <v>206</v>
      </c>
      <c r="B18" s="977"/>
      <c r="C18" s="977"/>
      <c r="D18" s="977"/>
      <c r="E18" s="977"/>
      <c r="F18" s="977"/>
      <c r="G18" s="977"/>
      <c r="H18" s="977"/>
      <c r="I18" s="977"/>
      <c r="J18" s="977"/>
      <c r="K18" s="977"/>
    </row>
    <row r="19" spans="1:11" s="34" customFormat="1" ht="27.6" customHeight="1"/>
  </sheetData>
  <mergeCells count="6">
    <mergeCell ref="A18:K18"/>
    <mergeCell ref="A1:K1"/>
    <mergeCell ref="A2:A3"/>
    <mergeCell ref="B2:F2"/>
    <mergeCell ref="G2:K2"/>
    <mergeCell ref="A17:K17"/>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9"/>
  <sheetViews>
    <sheetView zoomScaleNormal="100" workbookViewId="0">
      <selection activeCell="G27" sqref="G27"/>
    </sheetView>
  </sheetViews>
  <sheetFormatPr defaultColWidth="9.140625" defaultRowHeight="15"/>
  <cols>
    <col min="1" max="11" width="14.5703125" style="16" bestFit="1" customWidth="1"/>
    <col min="12" max="12" width="5" style="16" bestFit="1" customWidth="1"/>
    <col min="13" max="16384" width="9.140625" style="16"/>
  </cols>
  <sheetData>
    <row r="1" spans="1:11" ht="18" customHeight="1">
      <c r="A1" s="1056" t="s">
        <v>22</v>
      </c>
      <c r="B1" s="1056"/>
      <c r="C1" s="1056"/>
      <c r="D1" s="1056"/>
      <c r="E1" s="1056"/>
      <c r="F1" s="1056"/>
      <c r="G1" s="1056"/>
      <c r="H1" s="1056"/>
      <c r="I1" s="1056"/>
      <c r="J1" s="1056"/>
      <c r="K1" s="1056"/>
    </row>
    <row r="2" spans="1:11" s="34" customFormat="1" ht="18" customHeight="1">
      <c r="A2" s="999" t="s">
        <v>132</v>
      </c>
      <c r="B2" s="1005" t="s">
        <v>202</v>
      </c>
      <c r="C2" s="1072"/>
      <c r="D2" s="1072"/>
      <c r="E2" s="1072"/>
      <c r="F2" s="1006"/>
      <c r="G2" s="1005" t="s">
        <v>300</v>
      </c>
      <c r="H2" s="1072"/>
      <c r="I2" s="1072"/>
      <c r="J2" s="1072"/>
      <c r="K2" s="1006"/>
    </row>
    <row r="3" spans="1:11" s="34" customFormat="1" ht="15" customHeight="1">
      <c r="A3" s="1001"/>
      <c r="B3" s="53" t="s">
        <v>301</v>
      </c>
      <c r="C3" s="53" t="s">
        <v>204</v>
      </c>
      <c r="D3" s="53" t="s">
        <v>60</v>
      </c>
      <c r="E3" s="53" t="s">
        <v>205</v>
      </c>
      <c r="F3" s="53" t="s">
        <v>201</v>
      </c>
      <c r="G3" s="53" t="s">
        <v>301</v>
      </c>
      <c r="H3" s="53" t="s">
        <v>204</v>
      </c>
      <c r="I3" s="53" t="s">
        <v>60</v>
      </c>
      <c r="J3" s="53" t="s">
        <v>205</v>
      </c>
      <c r="K3" s="53" t="s">
        <v>201</v>
      </c>
    </row>
    <row r="4" spans="1:11" s="34" customFormat="1" ht="18" customHeight="1">
      <c r="A4" s="23" t="s">
        <v>93</v>
      </c>
      <c r="B4" s="66">
        <v>42.62</v>
      </c>
      <c r="C4" s="66">
        <v>13.23</v>
      </c>
      <c r="D4" s="66">
        <v>0.15</v>
      </c>
      <c r="E4" s="66">
        <v>0</v>
      </c>
      <c r="F4" s="66">
        <v>44.01</v>
      </c>
      <c r="G4" s="66">
        <v>16.98</v>
      </c>
      <c r="H4" s="66">
        <v>23.73</v>
      </c>
      <c r="I4" s="66">
        <v>10.24</v>
      </c>
      <c r="J4" s="66">
        <v>0</v>
      </c>
      <c r="K4" s="66">
        <v>49.05</v>
      </c>
    </row>
    <row r="5" spans="1:11" s="34" customFormat="1" ht="18" customHeight="1">
      <c r="A5" s="23" t="s">
        <v>94</v>
      </c>
      <c r="B5" s="66">
        <v>48.57</v>
      </c>
      <c r="C5" s="66">
        <v>8.86</v>
      </c>
      <c r="D5" s="66">
        <v>0.11</v>
      </c>
      <c r="E5" s="66">
        <v>0</v>
      </c>
      <c r="F5" s="66">
        <v>42.46</v>
      </c>
      <c r="G5" s="66">
        <v>17.75</v>
      </c>
      <c r="H5" s="66">
        <v>18.25</v>
      </c>
      <c r="I5" s="66">
        <v>9.48</v>
      </c>
      <c r="J5" s="66">
        <v>0</v>
      </c>
      <c r="K5" s="66">
        <v>54.52</v>
      </c>
    </row>
    <row r="6" spans="1:11" s="34" customFormat="1" ht="18" customHeight="1">
      <c r="A6" s="19" t="s">
        <v>95</v>
      </c>
      <c r="B6" s="62">
        <v>49.19</v>
      </c>
      <c r="C6" s="62">
        <v>12.03</v>
      </c>
      <c r="D6" s="62">
        <v>0.12</v>
      </c>
      <c r="E6" s="62">
        <v>0</v>
      </c>
      <c r="F6" s="62">
        <v>38.659999999999997</v>
      </c>
      <c r="G6" s="62">
        <v>16.62</v>
      </c>
      <c r="H6" s="62">
        <v>22</v>
      </c>
      <c r="I6" s="62">
        <v>11.41</v>
      </c>
      <c r="J6" s="62">
        <v>0</v>
      </c>
      <c r="K6" s="62">
        <v>49.97</v>
      </c>
    </row>
    <row r="7" spans="1:11" s="34" customFormat="1" ht="18" customHeight="1">
      <c r="A7" s="19" t="s">
        <v>96</v>
      </c>
      <c r="B7" s="62">
        <v>47.91</v>
      </c>
      <c r="C7" s="62">
        <v>10.42</v>
      </c>
      <c r="D7" s="62">
        <v>0.14000000000000001</v>
      </c>
      <c r="E7" s="62">
        <v>0</v>
      </c>
      <c r="F7" s="62">
        <v>41.53</v>
      </c>
      <c r="G7" s="62">
        <v>18.649999999999999</v>
      </c>
      <c r="H7" s="62">
        <v>19.47</v>
      </c>
      <c r="I7" s="62">
        <v>9.2899999999999991</v>
      </c>
      <c r="J7" s="62">
        <v>0</v>
      </c>
      <c r="K7" s="62">
        <v>52.59</v>
      </c>
    </row>
    <row r="8" spans="1:11" s="34" customFormat="1" ht="18" customHeight="1">
      <c r="A8" s="19" t="s">
        <v>97</v>
      </c>
      <c r="B8" s="62">
        <v>48.36</v>
      </c>
      <c r="C8" s="62">
        <v>10.4</v>
      </c>
      <c r="D8" s="62">
        <v>0.12</v>
      </c>
      <c r="E8" s="62">
        <v>0</v>
      </c>
      <c r="F8" s="62">
        <v>41.13</v>
      </c>
      <c r="G8" s="62">
        <v>18.690000000000001</v>
      </c>
      <c r="H8" s="62">
        <v>17</v>
      </c>
      <c r="I8" s="62">
        <v>8.01</v>
      </c>
      <c r="J8" s="62">
        <v>0</v>
      </c>
      <c r="K8" s="62">
        <v>56.3</v>
      </c>
    </row>
    <row r="9" spans="1:11" s="34" customFormat="1" ht="18" customHeight="1">
      <c r="A9" s="19" t="s">
        <v>98</v>
      </c>
      <c r="B9" s="62">
        <v>47.59</v>
      </c>
      <c r="C9" s="62">
        <v>9.19</v>
      </c>
      <c r="D9" s="62">
        <v>0.11</v>
      </c>
      <c r="E9" s="62">
        <v>0</v>
      </c>
      <c r="F9" s="62">
        <v>43.11</v>
      </c>
      <c r="G9" s="62">
        <v>17.38</v>
      </c>
      <c r="H9" s="62">
        <v>17.86</v>
      </c>
      <c r="I9" s="62">
        <v>9.35</v>
      </c>
      <c r="J9" s="62">
        <v>0</v>
      </c>
      <c r="K9" s="62">
        <v>55.41</v>
      </c>
    </row>
    <row r="10" spans="1:11" s="34" customFormat="1" ht="18" customHeight="1">
      <c r="A10" s="19" t="s">
        <v>99</v>
      </c>
      <c r="B10" s="62">
        <v>47.6</v>
      </c>
      <c r="C10" s="62">
        <v>8.9499999999999993</v>
      </c>
      <c r="D10" s="62">
        <v>0.12</v>
      </c>
      <c r="E10" s="62">
        <v>0</v>
      </c>
      <c r="F10" s="62">
        <v>43.32</v>
      </c>
      <c r="G10" s="62">
        <v>17.43</v>
      </c>
      <c r="H10" s="62">
        <v>18.2</v>
      </c>
      <c r="I10" s="62">
        <v>7.66</v>
      </c>
      <c r="J10" s="62">
        <v>0</v>
      </c>
      <c r="K10" s="62">
        <v>56.71</v>
      </c>
    </row>
    <row r="11" spans="1:11" s="34" customFormat="1" ht="18" customHeight="1">
      <c r="A11" s="171" t="s">
        <v>100</v>
      </c>
      <c r="B11" s="207">
        <v>48.26</v>
      </c>
      <c r="C11" s="207">
        <v>7.28</v>
      </c>
      <c r="D11" s="207">
        <v>0.11</v>
      </c>
      <c r="E11" s="207">
        <v>0</v>
      </c>
      <c r="F11" s="207">
        <v>44.35</v>
      </c>
      <c r="G11" s="207">
        <v>16.11</v>
      </c>
      <c r="H11" s="207">
        <v>19.45</v>
      </c>
      <c r="I11" s="207">
        <v>10.94</v>
      </c>
      <c r="J11" s="207">
        <v>0</v>
      </c>
      <c r="K11" s="207">
        <v>53.5</v>
      </c>
    </row>
    <row r="12" spans="1:11" s="34" customFormat="1" ht="18" customHeight="1">
      <c r="A12" s="108" t="s">
        <v>766</v>
      </c>
      <c r="B12" s="208">
        <v>47.76</v>
      </c>
      <c r="C12" s="208">
        <v>8.17</v>
      </c>
      <c r="D12" s="208">
        <v>0.12</v>
      </c>
      <c r="E12" s="208">
        <v>0</v>
      </c>
      <c r="F12" s="208">
        <v>43.95</v>
      </c>
      <c r="G12" s="208">
        <v>17.91</v>
      </c>
      <c r="H12" s="208">
        <v>17.579999999999998</v>
      </c>
      <c r="I12" s="208">
        <v>9.35</v>
      </c>
      <c r="J12" s="208">
        <v>0</v>
      </c>
      <c r="K12" s="208">
        <v>55.16</v>
      </c>
    </row>
    <row r="13" spans="1:11" s="34" customFormat="1" ht="18" customHeight="1">
      <c r="A13" s="108" t="s">
        <v>804</v>
      </c>
      <c r="B13" s="208">
        <v>47.91</v>
      </c>
      <c r="C13" s="208">
        <v>8.61</v>
      </c>
      <c r="D13" s="208">
        <v>0.11</v>
      </c>
      <c r="E13" s="208">
        <v>0</v>
      </c>
      <c r="F13" s="208">
        <v>43.36</v>
      </c>
      <c r="G13" s="208">
        <v>17.04</v>
      </c>
      <c r="H13" s="208">
        <v>17.7</v>
      </c>
      <c r="I13" s="208">
        <v>9.01</v>
      </c>
      <c r="J13" s="208">
        <v>0</v>
      </c>
      <c r="K13" s="208">
        <v>56.25</v>
      </c>
    </row>
    <row r="14" spans="1:11" s="34" customFormat="1" ht="18" customHeight="1">
      <c r="A14" s="108" t="s">
        <v>904</v>
      </c>
      <c r="B14" s="208">
        <v>49.12</v>
      </c>
      <c r="C14" s="208">
        <v>7.54</v>
      </c>
      <c r="D14" s="208">
        <v>0.09</v>
      </c>
      <c r="E14" s="208">
        <v>0</v>
      </c>
      <c r="F14" s="208">
        <v>43.25</v>
      </c>
      <c r="G14" s="208">
        <v>17.22</v>
      </c>
      <c r="H14" s="208">
        <v>17.329999999999998</v>
      </c>
      <c r="I14" s="208">
        <v>11.5</v>
      </c>
      <c r="J14" s="208">
        <v>0</v>
      </c>
      <c r="K14" s="208">
        <v>53.95</v>
      </c>
    </row>
    <row r="15" spans="1:11" s="34" customFormat="1" ht="18" customHeight="1">
      <c r="A15" s="108" t="s">
        <v>917</v>
      </c>
      <c r="B15" s="208">
        <v>49.73</v>
      </c>
      <c r="C15" s="208">
        <v>8.4499999999999993</v>
      </c>
      <c r="D15" s="208">
        <v>0.09</v>
      </c>
      <c r="E15" s="208">
        <v>0</v>
      </c>
      <c r="F15" s="208">
        <v>41.73</v>
      </c>
      <c r="G15" s="208">
        <v>18.96</v>
      </c>
      <c r="H15" s="208">
        <v>17.600000000000001</v>
      </c>
      <c r="I15" s="208">
        <v>9.92</v>
      </c>
      <c r="J15" s="208">
        <v>0</v>
      </c>
      <c r="K15" s="208">
        <v>53.51</v>
      </c>
    </row>
    <row r="16" spans="1:11" s="34" customFormat="1" ht="18" customHeight="1">
      <c r="A16" s="108" t="s">
        <v>1149</v>
      </c>
      <c r="B16" s="208">
        <v>49.61</v>
      </c>
      <c r="C16" s="208">
        <v>9.08</v>
      </c>
      <c r="D16" s="208">
        <v>0.08</v>
      </c>
      <c r="E16" s="208">
        <v>0</v>
      </c>
      <c r="F16" s="208">
        <v>41.23</v>
      </c>
      <c r="G16" s="208">
        <v>18.489999999999998</v>
      </c>
      <c r="H16" s="208">
        <v>18.600000000000001</v>
      </c>
      <c r="I16" s="208">
        <v>9.17</v>
      </c>
      <c r="J16" s="208">
        <v>0</v>
      </c>
      <c r="K16" s="208">
        <v>53.74</v>
      </c>
    </row>
    <row r="17" spans="1:11" s="34" customFormat="1" ht="14.25" customHeight="1">
      <c r="A17" s="1080" t="s">
        <v>1150</v>
      </c>
      <c r="B17" s="1080"/>
      <c r="C17" s="1080"/>
      <c r="D17" s="1080"/>
      <c r="E17" s="1080"/>
      <c r="F17" s="1080"/>
      <c r="G17" s="1080"/>
      <c r="H17" s="1080"/>
      <c r="I17" s="1080"/>
      <c r="J17" s="1080"/>
      <c r="K17" s="1080"/>
    </row>
    <row r="18" spans="1:11" s="34" customFormat="1" ht="13.5" customHeight="1">
      <c r="A18" s="1080" t="s">
        <v>208</v>
      </c>
      <c r="B18" s="1080"/>
      <c r="C18" s="1080"/>
      <c r="D18" s="1080"/>
      <c r="E18" s="1080"/>
      <c r="F18" s="1080"/>
      <c r="G18" s="1080"/>
      <c r="H18" s="1080"/>
      <c r="I18" s="1080"/>
      <c r="J18" s="1080"/>
      <c r="K18" s="1080"/>
    </row>
    <row r="19" spans="1:11" s="34" customFormat="1" ht="26.85" customHeight="1"/>
  </sheetData>
  <mergeCells count="6">
    <mergeCell ref="A18:K18"/>
    <mergeCell ref="A1:K1"/>
    <mergeCell ref="A2:A3"/>
    <mergeCell ref="B2:F2"/>
    <mergeCell ref="G2:K2"/>
    <mergeCell ref="A17:K17"/>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9"/>
  <sheetViews>
    <sheetView zoomScaleNormal="100" workbookViewId="0">
      <selection activeCell="G27" sqref="G27"/>
    </sheetView>
  </sheetViews>
  <sheetFormatPr defaultColWidth="9.140625" defaultRowHeight="15"/>
  <cols>
    <col min="1" max="7" width="14.5703125" style="16" bestFit="1" customWidth="1"/>
    <col min="8" max="8" width="15" style="16" bestFit="1" customWidth="1"/>
    <col min="9" max="9" width="14.42578125" style="16" bestFit="1" customWidth="1"/>
    <col min="10" max="11" width="14.5703125" style="16" bestFit="1" customWidth="1"/>
    <col min="12" max="12" width="4.5703125" style="16" bestFit="1" customWidth="1"/>
    <col min="13" max="16384" width="9.140625" style="16"/>
  </cols>
  <sheetData>
    <row r="1" spans="1:11" ht="15" customHeight="1">
      <c r="A1" s="1056" t="s">
        <v>23</v>
      </c>
      <c r="B1" s="1056"/>
      <c r="C1" s="1056"/>
      <c r="D1" s="1056"/>
      <c r="E1" s="1056"/>
      <c r="F1" s="1056"/>
      <c r="G1" s="1056"/>
      <c r="H1" s="1056"/>
    </row>
    <row r="2" spans="1:11" s="34" customFormat="1" ht="18" customHeight="1">
      <c r="A2" s="1005" t="s">
        <v>513</v>
      </c>
      <c r="B2" s="1072"/>
      <c r="C2" s="1072"/>
      <c r="D2" s="1072"/>
      <c r="E2" s="1072"/>
      <c r="F2" s="1072"/>
      <c r="G2" s="1072"/>
      <c r="H2" s="1072"/>
      <c r="I2" s="1072"/>
      <c r="J2" s="1072"/>
      <c r="K2" s="1006"/>
    </row>
    <row r="3" spans="1:11" s="34" customFormat="1" ht="27.75" customHeight="1">
      <c r="A3" s="92" t="s">
        <v>132</v>
      </c>
      <c r="B3" s="18" t="s">
        <v>302</v>
      </c>
      <c r="C3" s="18" t="s">
        <v>303</v>
      </c>
      <c r="D3" s="18" t="s">
        <v>304</v>
      </c>
      <c r="E3" s="18" t="s">
        <v>305</v>
      </c>
      <c r="F3" s="18" t="s">
        <v>306</v>
      </c>
      <c r="G3" s="18" t="s">
        <v>307</v>
      </c>
      <c r="H3" s="18" t="s">
        <v>308</v>
      </c>
      <c r="I3" s="18" t="s">
        <v>309</v>
      </c>
      <c r="J3" s="18" t="s">
        <v>310</v>
      </c>
      <c r="K3" s="18" t="s">
        <v>311</v>
      </c>
    </row>
    <row r="4" spans="1:11" s="41" customFormat="1" ht="18" customHeight="1">
      <c r="A4" s="23" t="s">
        <v>93</v>
      </c>
      <c r="B4" s="66">
        <v>0.64753657600000003</v>
      </c>
      <c r="C4" s="66">
        <v>99.352463424000007</v>
      </c>
      <c r="D4" s="66">
        <v>0</v>
      </c>
      <c r="E4" s="66">
        <v>0</v>
      </c>
      <c r="F4" s="66">
        <v>0</v>
      </c>
      <c r="G4" s="66">
        <v>0</v>
      </c>
      <c r="H4" s="66">
        <v>0</v>
      </c>
      <c r="I4" s="66">
        <v>0</v>
      </c>
      <c r="J4" s="66">
        <v>0</v>
      </c>
      <c r="K4" s="66">
        <v>0</v>
      </c>
    </row>
    <row r="5" spans="1:11" s="41" customFormat="1" ht="18" customHeight="1">
      <c r="A5" s="23" t="s">
        <v>94</v>
      </c>
      <c r="B5" s="66">
        <v>0</v>
      </c>
      <c r="C5" s="66">
        <v>100</v>
      </c>
      <c r="D5" s="66">
        <v>0</v>
      </c>
      <c r="E5" s="66">
        <v>0</v>
      </c>
      <c r="F5" s="66">
        <v>0</v>
      </c>
      <c r="G5" s="66">
        <v>0</v>
      </c>
      <c r="H5" s="66">
        <v>0</v>
      </c>
      <c r="I5" s="66">
        <v>0</v>
      </c>
      <c r="J5" s="66">
        <v>0</v>
      </c>
      <c r="K5" s="66">
        <v>0</v>
      </c>
    </row>
    <row r="6" spans="1:11" s="34" customFormat="1" ht="18" customHeight="1">
      <c r="A6" s="19" t="s">
        <v>95</v>
      </c>
      <c r="B6" s="62">
        <v>100</v>
      </c>
      <c r="C6" s="62">
        <v>0</v>
      </c>
      <c r="D6" s="62">
        <v>0</v>
      </c>
      <c r="E6" s="62">
        <v>0</v>
      </c>
      <c r="F6" s="62">
        <v>0</v>
      </c>
      <c r="G6" s="62">
        <v>0</v>
      </c>
      <c r="H6" s="62">
        <v>0</v>
      </c>
      <c r="I6" s="62">
        <v>0</v>
      </c>
      <c r="J6" s="62">
        <v>0</v>
      </c>
      <c r="K6" s="62">
        <v>0</v>
      </c>
    </row>
    <row r="7" spans="1:11" s="34" customFormat="1" ht="18" customHeight="1">
      <c r="A7" s="19" t="s">
        <v>96</v>
      </c>
      <c r="B7" s="62">
        <v>0</v>
      </c>
      <c r="C7" s="62">
        <v>100</v>
      </c>
      <c r="D7" s="62">
        <v>0</v>
      </c>
      <c r="E7" s="62">
        <v>0</v>
      </c>
      <c r="F7" s="62">
        <v>0</v>
      </c>
      <c r="G7" s="62">
        <v>0</v>
      </c>
      <c r="H7" s="62">
        <v>0</v>
      </c>
      <c r="I7" s="62">
        <v>0</v>
      </c>
      <c r="J7" s="62">
        <v>0</v>
      </c>
      <c r="K7" s="62">
        <v>0</v>
      </c>
    </row>
    <row r="8" spans="1:11" s="34" customFormat="1" ht="18" customHeight="1">
      <c r="A8" s="19" t="s">
        <v>97</v>
      </c>
      <c r="B8" s="62">
        <v>0</v>
      </c>
      <c r="C8" s="62">
        <v>100</v>
      </c>
      <c r="D8" s="62">
        <v>0</v>
      </c>
      <c r="E8" s="62">
        <v>0</v>
      </c>
      <c r="F8" s="62">
        <v>0</v>
      </c>
      <c r="G8" s="62">
        <v>0</v>
      </c>
      <c r="H8" s="62">
        <v>0</v>
      </c>
      <c r="I8" s="62">
        <v>0</v>
      </c>
      <c r="J8" s="62">
        <v>0</v>
      </c>
      <c r="K8" s="62">
        <v>0</v>
      </c>
    </row>
    <row r="9" spans="1:11" s="34" customFormat="1" ht="18" customHeight="1">
      <c r="A9" s="19" t="s">
        <v>98</v>
      </c>
      <c r="B9" s="62">
        <v>0</v>
      </c>
      <c r="C9" s="62">
        <v>100</v>
      </c>
      <c r="D9" s="62">
        <v>0</v>
      </c>
      <c r="E9" s="62">
        <v>0</v>
      </c>
      <c r="F9" s="62">
        <v>0</v>
      </c>
      <c r="G9" s="62">
        <v>0</v>
      </c>
      <c r="H9" s="62">
        <v>0</v>
      </c>
      <c r="I9" s="62">
        <v>0</v>
      </c>
      <c r="J9" s="62">
        <v>0</v>
      </c>
      <c r="K9" s="62">
        <v>0</v>
      </c>
    </row>
    <row r="10" spans="1:11" s="34" customFormat="1" ht="18" customHeight="1">
      <c r="A10" s="19" t="s">
        <v>99</v>
      </c>
      <c r="B10" s="62">
        <v>0</v>
      </c>
      <c r="C10" s="62">
        <v>100</v>
      </c>
      <c r="D10" s="62">
        <v>0</v>
      </c>
      <c r="E10" s="62">
        <v>0</v>
      </c>
      <c r="F10" s="62">
        <v>0</v>
      </c>
      <c r="G10" s="62">
        <v>0</v>
      </c>
      <c r="H10" s="62">
        <v>0</v>
      </c>
      <c r="I10" s="62">
        <v>0</v>
      </c>
      <c r="J10" s="62">
        <v>0</v>
      </c>
      <c r="K10" s="62">
        <v>0</v>
      </c>
    </row>
    <row r="11" spans="1:11" s="34" customFormat="1" ht="18" customHeight="1">
      <c r="A11" s="171" t="s">
        <v>100</v>
      </c>
      <c r="B11" s="207">
        <v>0</v>
      </c>
      <c r="C11" s="207">
        <v>100</v>
      </c>
      <c r="D11" s="207">
        <v>0</v>
      </c>
      <c r="E11" s="207">
        <v>0</v>
      </c>
      <c r="F11" s="207">
        <v>0</v>
      </c>
      <c r="G11" s="207">
        <v>0</v>
      </c>
      <c r="H11" s="207">
        <v>0</v>
      </c>
      <c r="I11" s="207">
        <v>0</v>
      </c>
      <c r="J11" s="207">
        <v>0</v>
      </c>
      <c r="K11" s="207">
        <v>0</v>
      </c>
    </row>
    <row r="12" spans="1:11" s="34" customFormat="1" ht="18" customHeight="1">
      <c r="A12" s="108" t="s">
        <v>766</v>
      </c>
      <c r="B12" s="208">
        <v>0</v>
      </c>
      <c r="C12" s="208">
        <v>100</v>
      </c>
      <c r="D12" s="208">
        <v>0</v>
      </c>
      <c r="E12" s="208">
        <v>0</v>
      </c>
      <c r="F12" s="208">
        <v>0</v>
      </c>
      <c r="G12" s="208">
        <v>0</v>
      </c>
      <c r="H12" s="208">
        <v>0</v>
      </c>
      <c r="I12" s="208">
        <v>0</v>
      </c>
      <c r="J12" s="208">
        <v>0</v>
      </c>
      <c r="K12" s="208">
        <v>0</v>
      </c>
    </row>
    <row r="13" spans="1:11" s="34" customFormat="1" ht="18" customHeight="1">
      <c r="A13" s="108" t="s">
        <v>804</v>
      </c>
      <c r="B13" s="208">
        <v>0</v>
      </c>
      <c r="C13" s="208">
        <v>100</v>
      </c>
      <c r="D13" s="208">
        <v>0</v>
      </c>
      <c r="E13" s="208">
        <v>0</v>
      </c>
      <c r="F13" s="208">
        <v>0</v>
      </c>
      <c r="G13" s="208">
        <v>0</v>
      </c>
      <c r="H13" s="208">
        <v>0</v>
      </c>
      <c r="I13" s="208">
        <v>0</v>
      </c>
      <c r="J13" s="208">
        <v>0</v>
      </c>
      <c r="K13" s="208">
        <v>0</v>
      </c>
    </row>
    <row r="14" spans="1:11" s="34" customFormat="1" ht="18" customHeight="1">
      <c r="A14" s="108" t="s">
        <v>904</v>
      </c>
      <c r="B14" s="208">
        <v>0</v>
      </c>
      <c r="C14" s="208">
        <v>100</v>
      </c>
      <c r="D14" s="208">
        <v>0</v>
      </c>
      <c r="E14" s="208">
        <v>0</v>
      </c>
      <c r="F14" s="208">
        <v>0</v>
      </c>
      <c r="G14" s="208">
        <v>0</v>
      </c>
      <c r="H14" s="208">
        <v>0</v>
      </c>
      <c r="I14" s="208">
        <v>0</v>
      </c>
      <c r="J14" s="208">
        <v>0</v>
      </c>
      <c r="K14" s="208">
        <v>0</v>
      </c>
    </row>
    <row r="15" spans="1:11" s="34" customFormat="1" ht="18" customHeight="1">
      <c r="A15" s="108" t="s">
        <v>917</v>
      </c>
      <c r="B15" s="208">
        <v>0</v>
      </c>
      <c r="C15" s="208">
        <v>100</v>
      </c>
      <c r="D15" s="208">
        <v>0</v>
      </c>
      <c r="E15" s="208">
        <v>0</v>
      </c>
      <c r="F15" s="208">
        <v>0</v>
      </c>
      <c r="G15" s="208">
        <v>0</v>
      </c>
      <c r="H15" s="208">
        <v>0</v>
      </c>
      <c r="I15" s="208">
        <v>0</v>
      </c>
      <c r="J15" s="208">
        <v>0</v>
      </c>
      <c r="K15" s="208">
        <v>0</v>
      </c>
    </row>
    <row r="16" spans="1:11" s="34" customFormat="1" ht="18" customHeight="1">
      <c r="A16" s="108" t="s">
        <v>1149</v>
      </c>
      <c r="B16" s="208">
        <v>0</v>
      </c>
      <c r="C16" s="208">
        <v>100</v>
      </c>
      <c r="D16" s="208">
        <v>0</v>
      </c>
      <c r="E16" s="208">
        <v>0</v>
      </c>
      <c r="F16" s="208">
        <v>0</v>
      </c>
      <c r="G16" s="208">
        <v>0</v>
      </c>
      <c r="H16" s="208">
        <v>0</v>
      </c>
      <c r="I16" s="208">
        <v>0</v>
      </c>
      <c r="J16" s="208">
        <v>0</v>
      </c>
      <c r="K16" s="208">
        <v>0</v>
      </c>
    </row>
    <row r="17" spans="1:6" s="34" customFormat="1" ht="14.25" customHeight="1">
      <c r="A17" s="977" t="s">
        <v>1150</v>
      </c>
      <c r="B17" s="977"/>
      <c r="C17" s="977"/>
      <c r="D17" s="977"/>
      <c r="E17" s="977"/>
      <c r="F17" s="977"/>
    </row>
    <row r="18" spans="1:6" s="34" customFormat="1" ht="13.5" customHeight="1">
      <c r="A18" s="977" t="s">
        <v>206</v>
      </c>
      <c r="B18" s="977"/>
      <c r="C18" s="977"/>
      <c r="D18" s="977"/>
      <c r="E18" s="977"/>
      <c r="F18" s="977"/>
    </row>
    <row r="19" spans="1:6" s="34" customFormat="1" ht="27.6" customHeight="1"/>
  </sheetData>
  <mergeCells count="4">
    <mergeCell ref="A1:H1"/>
    <mergeCell ref="A2:K2"/>
    <mergeCell ref="A17:F17"/>
    <mergeCell ref="A18:F1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9"/>
  <sheetViews>
    <sheetView zoomScaleNormal="100" workbookViewId="0">
      <selection activeCell="H10" sqref="H10"/>
    </sheetView>
  </sheetViews>
  <sheetFormatPr defaultColWidth="9.140625" defaultRowHeight="15"/>
  <cols>
    <col min="1" max="5" width="14.5703125" style="16" bestFit="1" customWidth="1"/>
    <col min="6" max="6" width="4.5703125" style="16" bestFit="1" customWidth="1"/>
    <col min="7" max="16384" width="9.140625" style="16"/>
  </cols>
  <sheetData>
    <row r="1" spans="1:5" ht="15" customHeight="1">
      <c r="A1" s="1056" t="s">
        <v>24</v>
      </c>
      <c r="B1" s="1056"/>
      <c r="C1" s="1056"/>
      <c r="D1" s="1056"/>
      <c r="E1" s="1056"/>
    </row>
    <row r="2" spans="1:5" s="34" customFormat="1" ht="18" customHeight="1">
      <c r="A2" s="1005" t="s">
        <v>513</v>
      </c>
      <c r="B2" s="1128"/>
      <c r="C2" s="1128"/>
      <c r="D2" s="1128"/>
      <c r="E2" s="1128"/>
    </row>
    <row r="3" spans="1:5" s="34" customFormat="1" ht="18.75" customHeight="1">
      <c r="A3" s="17" t="s">
        <v>132</v>
      </c>
      <c r="B3" s="17" t="s">
        <v>312</v>
      </c>
      <c r="C3" s="17" t="s">
        <v>313</v>
      </c>
      <c r="D3" s="17" t="s">
        <v>314</v>
      </c>
      <c r="E3" s="17" t="s">
        <v>315</v>
      </c>
    </row>
    <row r="4" spans="1:5" s="41" customFormat="1" ht="18" customHeight="1">
      <c r="A4" s="23" t="s">
        <v>93</v>
      </c>
      <c r="B4" s="66">
        <v>44.899738739999997</v>
      </c>
      <c r="C4" s="843">
        <v>2.0000000000000002E-5</v>
      </c>
      <c r="D4" s="66">
        <v>55.046194059999998</v>
      </c>
      <c r="E4" s="66">
        <v>5.4041658999999999E-2</v>
      </c>
    </row>
    <row r="5" spans="1:5" s="41" customFormat="1" ht="18" customHeight="1">
      <c r="A5" s="23" t="s">
        <v>94</v>
      </c>
      <c r="B5" s="66">
        <v>40.75</v>
      </c>
      <c r="C5" s="843">
        <v>2.0000000000000002E-5</v>
      </c>
      <c r="D5" s="66">
        <v>59.24</v>
      </c>
      <c r="E5" s="66">
        <v>0.01</v>
      </c>
    </row>
    <row r="6" spans="1:5" s="34" customFormat="1" ht="18" customHeight="1">
      <c r="A6" s="19" t="s">
        <v>95</v>
      </c>
      <c r="B6" s="62">
        <v>44.36</v>
      </c>
      <c r="C6" s="514" t="s">
        <v>113</v>
      </c>
      <c r="D6" s="62">
        <v>55.57</v>
      </c>
      <c r="E6" s="62">
        <v>7.0000000000000007E-2</v>
      </c>
    </row>
    <row r="7" spans="1:5" s="34" customFormat="1" ht="18" customHeight="1">
      <c r="A7" s="19" t="s">
        <v>96</v>
      </c>
      <c r="B7" s="62">
        <v>41.98</v>
      </c>
      <c r="C7" s="514" t="s">
        <v>113</v>
      </c>
      <c r="D7" s="62">
        <v>57.99</v>
      </c>
      <c r="E7" s="62">
        <v>0.04</v>
      </c>
    </row>
    <row r="8" spans="1:5" s="34" customFormat="1" ht="18" customHeight="1">
      <c r="A8" s="19" t="s">
        <v>97</v>
      </c>
      <c r="B8" s="62">
        <v>41.22</v>
      </c>
      <c r="C8" s="514" t="s">
        <v>113</v>
      </c>
      <c r="D8" s="62">
        <v>58.76</v>
      </c>
      <c r="E8" s="62">
        <v>0.02</v>
      </c>
    </row>
    <row r="9" spans="1:5" s="34" customFormat="1" ht="18" customHeight="1">
      <c r="A9" s="19" t="s">
        <v>98</v>
      </c>
      <c r="B9" s="62">
        <v>39.14</v>
      </c>
      <c r="C9" s="514" t="s">
        <v>113</v>
      </c>
      <c r="D9" s="62">
        <v>60.85</v>
      </c>
      <c r="E9" s="62">
        <v>0</v>
      </c>
    </row>
    <row r="10" spans="1:5" s="34" customFormat="1" ht="18" customHeight="1">
      <c r="A10" s="19" t="s">
        <v>99</v>
      </c>
      <c r="B10" s="62">
        <v>38.94</v>
      </c>
      <c r="C10" s="514" t="s">
        <v>113</v>
      </c>
      <c r="D10" s="62">
        <v>61.06</v>
      </c>
      <c r="E10" s="62">
        <v>0</v>
      </c>
    </row>
    <row r="11" spans="1:5" s="34" customFormat="1" ht="18" customHeight="1">
      <c r="A11" s="171" t="s">
        <v>100</v>
      </c>
      <c r="B11" s="207">
        <v>38.450000000000003</v>
      </c>
      <c r="C11" s="844" t="s">
        <v>113</v>
      </c>
      <c r="D11" s="207">
        <v>61.55</v>
      </c>
      <c r="E11" s="207">
        <v>0</v>
      </c>
    </row>
    <row r="12" spans="1:5" s="34" customFormat="1" ht="18" customHeight="1">
      <c r="A12" s="108" t="s">
        <v>766</v>
      </c>
      <c r="B12" s="208">
        <v>39.68</v>
      </c>
      <c r="C12" s="845" t="s">
        <v>113</v>
      </c>
      <c r="D12" s="208">
        <v>60.31</v>
      </c>
      <c r="E12" s="208">
        <v>0.01</v>
      </c>
    </row>
    <row r="13" spans="1:5" s="34" customFormat="1" ht="18" customHeight="1">
      <c r="A13" s="108" t="s">
        <v>804</v>
      </c>
      <c r="B13" s="208">
        <v>40.799999999999997</v>
      </c>
      <c r="C13" s="845" t="s">
        <v>113</v>
      </c>
      <c r="D13" s="208">
        <v>59.19</v>
      </c>
      <c r="E13" s="208">
        <v>0.01</v>
      </c>
    </row>
    <row r="14" spans="1:5" s="34" customFormat="1" ht="18" customHeight="1">
      <c r="A14" s="108" t="s">
        <v>904</v>
      </c>
      <c r="B14" s="208">
        <v>43.15</v>
      </c>
      <c r="C14" s="845" t="s">
        <v>113</v>
      </c>
      <c r="D14" s="208">
        <v>56.84</v>
      </c>
      <c r="E14" s="208">
        <v>0.01</v>
      </c>
    </row>
    <row r="15" spans="1:5" s="34" customFormat="1" ht="18" customHeight="1">
      <c r="A15" s="108" t="s">
        <v>917</v>
      </c>
      <c r="B15" s="208">
        <v>39.5</v>
      </c>
      <c r="C15" s="845" t="s">
        <v>968</v>
      </c>
      <c r="D15" s="208">
        <v>60.49</v>
      </c>
      <c r="E15" s="208">
        <v>0.01</v>
      </c>
    </row>
    <row r="16" spans="1:5" s="34" customFormat="1" ht="18" customHeight="1">
      <c r="A16" s="108" t="s">
        <v>1149</v>
      </c>
      <c r="B16" s="208">
        <v>41.74</v>
      </c>
      <c r="C16" s="845" t="s">
        <v>113</v>
      </c>
      <c r="D16" s="208">
        <v>58.25</v>
      </c>
      <c r="E16" s="208">
        <v>0.02</v>
      </c>
    </row>
    <row r="17" spans="1:4" s="34" customFormat="1" ht="14.25" customHeight="1">
      <c r="A17" s="1080" t="s">
        <v>1150</v>
      </c>
      <c r="B17" s="1080"/>
      <c r="C17" s="1080"/>
      <c r="D17" s="1080"/>
    </row>
    <row r="18" spans="1:4" s="34" customFormat="1" ht="13.5" customHeight="1">
      <c r="A18" s="1080" t="s">
        <v>208</v>
      </c>
      <c r="B18" s="1080"/>
      <c r="C18" s="1080"/>
      <c r="D18" s="1080"/>
    </row>
    <row r="19" spans="1:4" s="34" customFormat="1" ht="28.35" customHeight="1"/>
  </sheetData>
  <mergeCells count="4">
    <mergeCell ref="A1:E1"/>
    <mergeCell ref="A17:D17"/>
    <mergeCell ref="A18:D18"/>
    <mergeCell ref="A2:E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30"/>
  <sheetViews>
    <sheetView zoomScaleNormal="100" workbookViewId="0">
      <selection activeCell="F22" sqref="F22"/>
    </sheetView>
  </sheetViews>
  <sheetFormatPr defaultColWidth="9.140625" defaultRowHeight="15"/>
  <cols>
    <col min="1" max="11" width="14.5703125" style="189" bestFit="1" customWidth="1"/>
    <col min="12" max="12" width="15" style="189" bestFit="1" customWidth="1"/>
    <col min="13" max="13" width="4.5703125" style="189" bestFit="1" customWidth="1"/>
    <col min="14" max="16384" width="9.140625" style="189"/>
  </cols>
  <sheetData>
    <row r="1" spans="1:12" ht="16.5" customHeight="1">
      <c r="A1" s="1056" t="s">
        <v>25</v>
      </c>
      <c r="B1" s="1056"/>
      <c r="C1" s="1056"/>
      <c r="D1" s="1056"/>
      <c r="E1" s="1056"/>
      <c r="F1" s="1056"/>
      <c r="G1" s="1056"/>
      <c r="H1" s="1056"/>
      <c r="I1" s="1056"/>
      <c r="J1" s="1056"/>
      <c r="K1" s="1056"/>
      <c r="L1" s="1056"/>
    </row>
    <row r="2" spans="1:12" s="264" customFormat="1" ht="15" customHeight="1">
      <c r="A2" s="1092" t="s">
        <v>110</v>
      </c>
      <c r="B2" s="992" t="s">
        <v>157</v>
      </c>
      <c r="C2" s="1019" t="s">
        <v>316</v>
      </c>
      <c r="D2" s="1020"/>
      <c r="E2" s="1023" t="s">
        <v>317</v>
      </c>
      <c r="F2" s="1024"/>
      <c r="G2" s="1024"/>
      <c r="H2" s="1025"/>
      <c r="I2" s="1019" t="s">
        <v>88</v>
      </c>
      <c r="J2" s="1020"/>
      <c r="K2" s="1034" t="s">
        <v>318</v>
      </c>
      <c r="L2" s="1035"/>
    </row>
    <row r="3" spans="1:12" s="264" customFormat="1" ht="15" customHeight="1">
      <c r="A3" s="1129"/>
      <c r="B3" s="993"/>
      <c r="C3" s="1131"/>
      <c r="D3" s="1132"/>
      <c r="E3" s="1023" t="s">
        <v>288</v>
      </c>
      <c r="F3" s="1025"/>
      <c r="G3" s="1023" t="s">
        <v>289</v>
      </c>
      <c r="H3" s="1025"/>
      <c r="I3" s="1131"/>
      <c r="J3" s="1132"/>
      <c r="K3" s="1133"/>
      <c r="L3" s="1134"/>
    </row>
    <row r="4" spans="1:12" s="264" customFormat="1" ht="35.25" customHeight="1">
      <c r="A4" s="1093"/>
      <c r="B4" s="1130"/>
      <c r="C4" s="444" t="s">
        <v>319</v>
      </c>
      <c r="D4" s="444" t="s">
        <v>172</v>
      </c>
      <c r="E4" s="444" t="s">
        <v>319</v>
      </c>
      <c r="F4" s="444" t="s">
        <v>172</v>
      </c>
      <c r="G4" s="444" t="s">
        <v>319</v>
      </c>
      <c r="H4" s="444" t="s">
        <v>172</v>
      </c>
      <c r="I4" s="444" t="s">
        <v>319</v>
      </c>
      <c r="J4" s="444" t="s">
        <v>172</v>
      </c>
      <c r="K4" s="444" t="s">
        <v>320</v>
      </c>
      <c r="L4" s="265" t="s">
        <v>514</v>
      </c>
    </row>
    <row r="5" spans="1:12" s="448" customFormat="1" ht="18" customHeight="1">
      <c r="A5" s="101" t="s">
        <v>93</v>
      </c>
      <c r="B5" s="446">
        <v>245</v>
      </c>
      <c r="C5" s="447">
        <v>279663049</v>
      </c>
      <c r="D5" s="281">
        <v>2080300.7381</v>
      </c>
      <c r="E5" s="447">
        <v>173893935</v>
      </c>
      <c r="F5" s="281">
        <v>1313554.3842</v>
      </c>
      <c r="G5" s="447">
        <v>236912650</v>
      </c>
      <c r="H5" s="281">
        <v>1729908.2962</v>
      </c>
      <c r="I5" s="447">
        <v>690469634</v>
      </c>
      <c r="J5" s="281">
        <v>5123763.4285000004</v>
      </c>
      <c r="K5" s="281">
        <v>3394501</v>
      </c>
      <c r="L5" s="282">
        <v>24962.0764036</v>
      </c>
    </row>
    <row r="6" spans="1:12" s="448" customFormat="1" ht="18" customHeight="1">
      <c r="A6" s="101" t="s">
        <v>94</v>
      </c>
      <c r="B6" s="446">
        <v>221</v>
      </c>
      <c r="C6" s="447">
        <v>346962032</v>
      </c>
      <c r="D6" s="281">
        <v>2590633.3586999997</v>
      </c>
      <c r="E6" s="447">
        <v>180348945</v>
      </c>
      <c r="F6" s="281">
        <v>1369859.0904000003</v>
      </c>
      <c r="G6" s="447">
        <v>241558389</v>
      </c>
      <c r="H6" s="281">
        <v>1767455.4183</v>
      </c>
      <c r="I6" s="447">
        <v>768869366</v>
      </c>
      <c r="J6" s="281">
        <v>5727947.8673999999</v>
      </c>
      <c r="K6" s="281">
        <v>1808690</v>
      </c>
      <c r="L6" s="282">
        <v>13662.796658699999</v>
      </c>
    </row>
    <row r="7" spans="1:12" s="264" customFormat="1" ht="18" customHeight="1">
      <c r="A7" s="102" t="s">
        <v>95</v>
      </c>
      <c r="B7" s="287">
        <v>17</v>
      </c>
      <c r="C7" s="449">
        <v>28943849</v>
      </c>
      <c r="D7" s="286">
        <v>216766.67550000001</v>
      </c>
      <c r="E7" s="286">
        <v>9248029</v>
      </c>
      <c r="F7" s="285">
        <v>70236.0386</v>
      </c>
      <c r="G7" s="449">
        <v>22091308</v>
      </c>
      <c r="H7" s="286">
        <v>161633.03469999999</v>
      </c>
      <c r="I7" s="449">
        <v>60283186</v>
      </c>
      <c r="J7" s="286">
        <v>448635.7488</v>
      </c>
      <c r="K7" s="286">
        <v>1418151</v>
      </c>
      <c r="L7" s="285">
        <v>10526.741203359999</v>
      </c>
    </row>
    <row r="8" spans="1:12" s="264" customFormat="1" ht="18" customHeight="1">
      <c r="A8" s="102" t="s">
        <v>96</v>
      </c>
      <c r="B8" s="287">
        <v>19</v>
      </c>
      <c r="C8" s="449">
        <v>21396919</v>
      </c>
      <c r="D8" s="286">
        <v>157225.9332</v>
      </c>
      <c r="E8" s="449">
        <v>13965151</v>
      </c>
      <c r="F8" s="286">
        <v>104665.477</v>
      </c>
      <c r="G8" s="449">
        <v>21581974</v>
      </c>
      <c r="H8" s="286">
        <v>156054.1526</v>
      </c>
      <c r="I8" s="449">
        <v>56944044</v>
      </c>
      <c r="J8" s="286">
        <v>417945.56280000001</v>
      </c>
      <c r="K8" s="286">
        <v>1026493</v>
      </c>
      <c r="L8" s="285">
        <v>7450.1315374100004</v>
      </c>
    </row>
    <row r="9" spans="1:12" s="264" customFormat="1" ht="18" customHeight="1">
      <c r="A9" s="102" t="s">
        <v>97</v>
      </c>
      <c r="B9" s="287">
        <v>22</v>
      </c>
      <c r="C9" s="449">
        <v>27340609</v>
      </c>
      <c r="D9" s="286">
        <v>202069.9669</v>
      </c>
      <c r="E9" s="449">
        <v>17722317</v>
      </c>
      <c r="F9" s="286">
        <v>133214.236</v>
      </c>
      <c r="G9" s="449">
        <v>23230681</v>
      </c>
      <c r="H9" s="286">
        <v>167981.63680000001</v>
      </c>
      <c r="I9" s="449">
        <v>68293607</v>
      </c>
      <c r="J9" s="286">
        <v>503265.83970000001</v>
      </c>
      <c r="K9" s="286">
        <v>889856</v>
      </c>
      <c r="L9" s="285">
        <v>6633.1621851999998</v>
      </c>
    </row>
    <row r="10" spans="1:12" s="264" customFormat="1" ht="18" customHeight="1">
      <c r="A10" s="102" t="s">
        <v>98</v>
      </c>
      <c r="B10" s="287">
        <v>21</v>
      </c>
      <c r="C10" s="449">
        <v>27023172</v>
      </c>
      <c r="D10" s="286">
        <v>202309.82759999999</v>
      </c>
      <c r="E10" s="449">
        <v>18645857</v>
      </c>
      <c r="F10" s="286">
        <v>142036.01019999999</v>
      </c>
      <c r="G10" s="449">
        <v>21390181</v>
      </c>
      <c r="H10" s="286">
        <v>156617.6881</v>
      </c>
      <c r="I10" s="449">
        <v>67059210</v>
      </c>
      <c r="J10" s="286">
        <v>500963.52590000001</v>
      </c>
      <c r="K10" s="286">
        <v>934285</v>
      </c>
      <c r="L10" s="285">
        <v>24066.45</v>
      </c>
    </row>
    <row r="11" spans="1:12" s="264" customFormat="1" ht="18" customHeight="1">
      <c r="A11" s="102" t="s">
        <v>99</v>
      </c>
      <c r="B11" s="287">
        <v>20</v>
      </c>
      <c r="C11" s="449">
        <v>26244513</v>
      </c>
      <c r="D11" s="286">
        <v>195167.18210000001</v>
      </c>
      <c r="E11" s="449">
        <v>20847092</v>
      </c>
      <c r="F11" s="286">
        <v>158252.52900000001</v>
      </c>
      <c r="G11" s="449">
        <v>17163272</v>
      </c>
      <c r="H11" s="286">
        <v>125482.42049999999</v>
      </c>
      <c r="I11" s="449">
        <v>64254877</v>
      </c>
      <c r="J11" s="286">
        <v>478902.13160000002</v>
      </c>
      <c r="K11" s="286">
        <v>694746</v>
      </c>
      <c r="L11" s="285">
        <v>5105.6033461400002</v>
      </c>
    </row>
    <row r="12" spans="1:12" s="264" customFormat="1" ht="18" customHeight="1">
      <c r="A12" s="239" t="s">
        <v>100</v>
      </c>
      <c r="B12" s="450">
        <v>21</v>
      </c>
      <c r="C12" s="451">
        <v>31807379</v>
      </c>
      <c r="D12" s="289">
        <v>234728.40530000001</v>
      </c>
      <c r="E12" s="451">
        <v>19934403</v>
      </c>
      <c r="F12" s="289">
        <v>150041.34640000001</v>
      </c>
      <c r="G12" s="451">
        <v>20245405</v>
      </c>
      <c r="H12" s="289">
        <v>146786.10649999999</v>
      </c>
      <c r="I12" s="451">
        <v>71987187</v>
      </c>
      <c r="J12" s="289">
        <v>531555.85820000002</v>
      </c>
      <c r="K12" s="289">
        <v>694069</v>
      </c>
      <c r="L12" s="290">
        <v>5179.2663607599998</v>
      </c>
    </row>
    <row r="13" spans="1:12" s="264" customFormat="1" ht="18" customHeight="1">
      <c r="A13" s="242" t="s">
        <v>766</v>
      </c>
      <c r="B13" s="452">
        <v>19</v>
      </c>
      <c r="C13" s="453">
        <v>34395090</v>
      </c>
      <c r="D13" s="292">
        <v>258365.9877</v>
      </c>
      <c r="E13" s="453">
        <v>13729800</v>
      </c>
      <c r="F13" s="292">
        <v>104933.1354</v>
      </c>
      <c r="G13" s="453">
        <v>20732955</v>
      </c>
      <c r="H13" s="292">
        <v>152435.88399999999</v>
      </c>
      <c r="I13" s="453">
        <v>68857845</v>
      </c>
      <c r="J13" s="292">
        <v>515735.00709999999</v>
      </c>
      <c r="K13" s="292">
        <v>856087</v>
      </c>
      <c r="L13" s="293">
        <v>6491.8149106000001</v>
      </c>
    </row>
    <row r="14" spans="1:12" s="264" customFormat="1" ht="18" customHeight="1">
      <c r="A14" s="278">
        <v>44504</v>
      </c>
      <c r="B14" s="452">
        <v>20</v>
      </c>
      <c r="C14" s="453">
        <v>34868013</v>
      </c>
      <c r="D14" s="292">
        <v>260539.90719999996</v>
      </c>
      <c r="E14" s="453">
        <v>15532585</v>
      </c>
      <c r="F14" s="292">
        <v>118062.061</v>
      </c>
      <c r="G14" s="453">
        <v>20275530</v>
      </c>
      <c r="H14" s="292">
        <v>148879.46969999999</v>
      </c>
      <c r="I14" s="453">
        <v>70676128</v>
      </c>
      <c r="J14" s="292">
        <v>527481.43790000002</v>
      </c>
      <c r="K14" s="292">
        <v>882422</v>
      </c>
      <c r="L14" s="293">
        <v>6656.2803964500008</v>
      </c>
    </row>
    <row r="15" spans="1:12" s="264" customFormat="1" ht="18" customHeight="1">
      <c r="A15" s="278">
        <v>44531</v>
      </c>
      <c r="B15" s="452">
        <v>23</v>
      </c>
      <c r="C15" s="453">
        <v>39080062</v>
      </c>
      <c r="D15" s="292">
        <v>294929.38150000008</v>
      </c>
      <c r="E15" s="453">
        <v>19942404</v>
      </c>
      <c r="F15" s="292">
        <v>153505.94219999999</v>
      </c>
      <c r="G15" s="453">
        <v>25689285</v>
      </c>
      <c r="H15" s="292">
        <v>190067.05609999999</v>
      </c>
      <c r="I15" s="453">
        <v>84711751</v>
      </c>
      <c r="J15" s="292">
        <v>638502.37979999988</v>
      </c>
      <c r="K15" s="292">
        <v>1095061</v>
      </c>
      <c r="L15" s="293">
        <v>8131.9727373199994</v>
      </c>
    </row>
    <row r="16" spans="1:12" s="264" customFormat="1" ht="18" customHeight="1">
      <c r="A16" s="278">
        <v>44562</v>
      </c>
      <c r="B16" s="452">
        <v>20</v>
      </c>
      <c r="C16" s="453">
        <v>35026125</v>
      </c>
      <c r="D16" s="292">
        <v>261495.90719999999</v>
      </c>
      <c r="E16" s="453">
        <v>18897579</v>
      </c>
      <c r="F16" s="292">
        <v>144049.63330000002</v>
      </c>
      <c r="G16" s="453">
        <v>21823380</v>
      </c>
      <c r="H16" s="292">
        <v>160089.28180000003</v>
      </c>
      <c r="I16" s="453">
        <v>75747084</v>
      </c>
      <c r="J16" s="292">
        <v>565634.82230000012</v>
      </c>
      <c r="K16" s="292">
        <v>1322299</v>
      </c>
      <c r="L16" s="293">
        <v>9936.694722279999</v>
      </c>
    </row>
    <row r="17" spans="1:12" s="264" customFormat="1" ht="18" customHeight="1">
      <c r="A17" s="278">
        <v>44593</v>
      </c>
      <c r="B17" s="452">
        <v>19</v>
      </c>
      <c r="C17" s="453">
        <v>40836301</v>
      </c>
      <c r="D17" s="292">
        <v>307034.18449999997</v>
      </c>
      <c r="E17" s="453">
        <v>11883728</v>
      </c>
      <c r="F17" s="292">
        <v>90862.681299999967</v>
      </c>
      <c r="G17" s="453">
        <v>27334418</v>
      </c>
      <c r="H17" s="292">
        <v>201428.6875</v>
      </c>
      <c r="I17" s="453">
        <v>80054447</v>
      </c>
      <c r="J17" s="292">
        <v>599325.55330000003</v>
      </c>
      <c r="K17" s="292">
        <v>1808690</v>
      </c>
      <c r="L17" s="293">
        <v>13662.796658699999</v>
      </c>
    </row>
    <row r="18" spans="1:12" s="264" customFormat="1" ht="15" customHeight="1">
      <c r="A18" s="1056" t="s">
        <v>1150</v>
      </c>
      <c r="B18" s="1056"/>
      <c r="C18" s="1056"/>
      <c r="D18" s="1056"/>
      <c r="E18" s="1056"/>
      <c r="F18" s="1056"/>
      <c r="G18" s="1056"/>
      <c r="H18" s="1056"/>
      <c r="I18" s="1056"/>
      <c r="J18" s="1056"/>
      <c r="K18" s="1056"/>
      <c r="L18" s="1056"/>
    </row>
    <row r="19" spans="1:12" s="264" customFormat="1" ht="13.5" customHeight="1">
      <c r="A19" s="1056" t="s">
        <v>321</v>
      </c>
      <c r="B19" s="1056"/>
      <c r="C19" s="1056"/>
      <c r="D19" s="1056"/>
      <c r="E19" s="1056"/>
      <c r="F19" s="1056"/>
      <c r="G19" s="1056"/>
      <c r="H19" s="1056"/>
      <c r="I19" s="1056"/>
      <c r="J19" s="1056"/>
      <c r="K19" s="1056"/>
      <c r="L19" s="1056"/>
    </row>
    <row r="20" spans="1:12" s="264" customFormat="1" ht="26.85" customHeight="1"/>
    <row r="22" spans="1:12">
      <c r="C22" s="454"/>
      <c r="D22" s="454"/>
      <c r="E22" s="454"/>
      <c r="F22" s="454"/>
      <c r="G22" s="454"/>
      <c r="H22" s="454"/>
      <c r="I22" s="454"/>
      <c r="J22" s="454"/>
    </row>
    <row r="23" spans="1:12">
      <c r="I23" s="454"/>
      <c r="J23" s="454"/>
    </row>
    <row r="24" spans="1:12">
      <c r="I24" s="454"/>
      <c r="J24" s="454"/>
    </row>
    <row r="25" spans="1:12">
      <c r="I25" s="454"/>
      <c r="J25" s="454"/>
    </row>
    <row r="26" spans="1:12">
      <c r="I26" s="454"/>
      <c r="J26" s="454"/>
    </row>
    <row r="27" spans="1:12">
      <c r="I27" s="454"/>
      <c r="J27" s="454"/>
    </row>
    <row r="28" spans="1:12">
      <c r="I28" s="454"/>
      <c r="J28" s="454"/>
    </row>
    <row r="29" spans="1:12">
      <c r="I29" s="454"/>
      <c r="J29" s="454"/>
    </row>
    <row r="30" spans="1:12">
      <c r="I30" s="454"/>
      <c r="J30" s="454"/>
    </row>
  </sheetData>
  <mergeCells count="11">
    <mergeCell ref="G3:H3"/>
    <mergeCell ref="A18:L18"/>
    <mergeCell ref="A19:L19"/>
    <mergeCell ref="A1:L1"/>
    <mergeCell ref="A2:A4"/>
    <mergeCell ref="B2:B4"/>
    <mergeCell ref="C2:D3"/>
    <mergeCell ref="E2:H2"/>
    <mergeCell ref="I2:J3"/>
    <mergeCell ref="K2:L3"/>
    <mergeCell ref="E3:F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3"/>
  <sheetViews>
    <sheetView zoomScaleNormal="100" workbookViewId="0">
      <selection activeCell="K24" sqref="K24"/>
    </sheetView>
  </sheetViews>
  <sheetFormatPr defaultColWidth="9.140625" defaultRowHeight="15"/>
  <cols>
    <col min="1" max="1" width="9.42578125" style="16" bestFit="1" customWidth="1"/>
    <col min="2" max="2" width="7.85546875" style="16" bestFit="1" customWidth="1"/>
    <col min="3" max="8" width="12.42578125" style="16" bestFit="1" customWidth="1"/>
    <col min="9" max="9" width="14.5703125" style="16" customWidth="1"/>
    <col min="10" max="11" width="12.42578125" style="16" bestFit="1" customWidth="1"/>
    <col min="12" max="12" width="10.85546875" style="16" bestFit="1" customWidth="1"/>
    <col min="13" max="13" width="6" style="16" bestFit="1" customWidth="1"/>
    <col min="14" max="16384" width="9.140625" style="16"/>
  </cols>
  <sheetData>
    <row r="1" spans="1:12" ht="15.75" customHeight="1">
      <c r="A1" s="1056" t="s">
        <v>26</v>
      </c>
      <c r="B1" s="1056"/>
      <c r="C1" s="1056"/>
      <c r="D1" s="1056"/>
      <c r="E1" s="1056"/>
      <c r="F1" s="1056"/>
      <c r="G1" s="1056"/>
      <c r="H1" s="1056"/>
      <c r="I1" s="1056"/>
      <c r="J1" s="1056"/>
      <c r="K1" s="1056"/>
      <c r="L1" s="1056"/>
    </row>
    <row r="2" spans="1:12" s="34" customFormat="1" ht="25.5" customHeight="1">
      <c r="A2" s="1009" t="s">
        <v>282</v>
      </c>
      <c r="B2" s="1009" t="s">
        <v>322</v>
      </c>
      <c r="C2" s="1054" t="s">
        <v>316</v>
      </c>
      <c r="D2" s="1055"/>
      <c r="E2" s="1054" t="s">
        <v>323</v>
      </c>
      <c r="F2" s="1061"/>
      <c r="G2" s="1061"/>
      <c r="H2" s="1055"/>
      <c r="I2" s="1054" t="s">
        <v>88</v>
      </c>
      <c r="J2" s="1055"/>
      <c r="K2" s="1007" t="s">
        <v>324</v>
      </c>
      <c r="L2" s="1008"/>
    </row>
    <row r="3" spans="1:12" s="34" customFormat="1" ht="18" customHeight="1">
      <c r="A3" s="1117"/>
      <c r="B3" s="1117"/>
      <c r="C3" s="1124" t="s">
        <v>290</v>
      </c>
      <c r="D3" s="1124" t="s">
        <v>515</v>
      </c>
      <c r="E3" s="1054" t="s">
        <v>288</v>
      </c>
      <c r="F3" s="1055"/>
      <c r="G3" s="1054" t="s">
        <v>289</v>
      </c>
      <c r="H3" s="1055"/>
      <c r="I3" s="1135" t="s">
        <v>319</v>
      </c>
      <c r="J3" s="1135" t="s">
        <v>172</v>
      </c>
      <c r="K3" s="1124" t="s">
        <v>290</v>
      </c>
      <c r="L3" s="1124" t="s">
        <v>516</v>
      </c>
    </row>
    <row r="4" spans="1:12" s="34" customFormat="1" ht="36.75" customHeight="1">
      <c r="A4" s="1010"/>
      <c r="B4" s="1010"/>
      <c r="C4" s="1125"/>
      <c r="D4" s="1125"/>
      <c r="E4" s="44" t="s">
        <v>319</v>
      </c>
      <c r="F4" s="44" t="s">
        <v>172</v>
      </c>
      <c r="G4" s="44" t="s">
        <v>319</v>
      </c>
      <c r="H4" s="44" t="s">
        <v>172</v>
      </c>
      <c r="I4" s="1136"/>
      <c r="J4" s="1136"/>
      <c r="K4" s="1125"/>
      <c r="L4" s="1125"/>
    </row>
    <row r="5" spans="1:12" s="41" customFormat="1" ht="18" customHeight="1">
      <c r="A5" s="23" t="s">
        <v>93</v>
      </c>
      <c r="B5" s="26">
        <v>245</v>
      </c>
      <c r="C5" s="57">
        <v>736740585</v>
      </c>
      <c r="D5" s="40">
        <v>5723576.9960000003</v>
      </c>
      <c r="E5" s="57">
        <v>454008515</v>
      </c>
      <c r="F5" s="40">
        <v>3383709.9840000002</v>
      </c>
      <c r="G5" s="57">
        <v>404942926</v>
      </c>
      <c r="H5" s="40">
        <v>2998690.898</v>
      </c>
      <c r="I5" s="90">
        <v>1595692026</v>
      </c>
      <c r="J5" s="57">
        <v>12105977.880000001</v>
      </c>
      <c r="K5" s="40">
        <v>9971876</v>
      </c>
      <c r="L5" s="25">
        <v>83132.887100000007</v>
      </c>
    </row>
    <row r="6" spans="1:12" s="41" customFormat="1" ht="18" customHeight="1">
      <c r="A6" s="23" t="s">
        <v>94</v>
      </c>
      <c r="B6" s="26">
        <v>221</v>
      </c>
      <c r="C6" s="57">
        <v>783604597</v>
      </c>
      <c r="D6" s="40">
        <v>6087475.54</v>
      </c>
      <c r="E6" s="57">
        <v>896403019</v>
      </c>
      <c r="F6" s="40">
        <v>6714651.5199999902</v>
      </c>
      <c r="G6" s="57">
        <v>751004584</v>
      </c>
      <c r="H6" s="40">
        <v>5596458.5599999903</v>
      </c>
      <c r="I6" s="90">
        <v>2431012200</v>
      </c>
      <c r="J6" s="57">
        <v>18398585.609999999</v>
      </c>
      <c r="K6" s="40">
        <v>9889045</v>
      </c>
      <c r="L6" s="25">
        <v>74866.880600000004</v>
      </c>
    </row>
    <row r="7" spans="1:12" s="34" customFormat="1" ht="18" customHeight="1">
      <c r="A7" s="19" t="s">
        <v>95</v>
      </c>
      <c r="B7" s="22">
        <v>17</v>
      </c>
      <c r="C7" s="58">
        <v>77097710</v>
      </c>
      <c r="D7" s="37">
        <v>599828.6</v>
      </c>
      <c r="E7" s="58">
        <v>61144995</v>
      </c>
      <c r="F7" s="37">
        <v>459218.1</v>
      </c>
      <c r="G7" s="58">
        <v>57945624</v>
      </c>
      <c r="H7" s="37">
        <v>431591.06</v>
      </c>
      <c r="I7" s="58">
        <v>196188329</v>
      </c>
      <c r="J7" s="37">
        <v>1490637.77</v>
      </c>
      <c r="K7" s="37">
        <v>7901511</v>
      </c>
      <c r="L7" s="21">
        <v>65798.03</v>
      </c>
    </row>
    <row r="8" spans="1:12" s="34" customFormat="1" ht="18" customHeight="1">
      <c r="A8" s="19" t="s">
        <v>96</v>
      </c>
      <c r="B8" s="22">
        <v>19</v>
      </c>
      <c r="C8" s="58">
        <v>56850686</v>
      </c>
      <c r="D8" s="37">
        <v>440072.18</v>
      </c>
      <c r="E8" s="58">
        <v>51086961</v>
      </c>
      <c r="F8" s="37">
        <v>377143.99</v>
      </c>
      <c r="G8" s="58">
        <v>39226911</v>
      </c>
      <c r="H8" s="37">
        <v>288161.39</v>
      </c>
      <c r="I8" s="58">
        <v>147164558</v>
      </c>
      <c r="J8" s="37">
        <v>1105377.56</v>
      </c>
      <c r="K8" s="37">
        <v>6569856</v>
      </c>
      <c r="L8" s="21">
        <v>48444.442999999999</v>
      </c>
    </row>
    <row r="9" spans="1:12" s="34" customFormat="1" ht="18" customHeight="1">
      <c r="A9" s="19" t="s">
        <v>97</v>
      </c>
      <c r="B9" s="22">
        <v>22</v>
      </c>
      <c r="C9" s="58">
        <v>67110350</v>
      </c>
      <c r="D9" s="37">
        <v>524356.92000000004</v>
      </c>
      <c r="E9" s="58">
        <v>63848994</v>
      </c>
      <c r="F9" s="37">
        <v>472366.5</v>
      </c>
      <c r="G9" s="58">
        <v>51934770</v>
      </c>
      <c r="H9" s="37">
        <v>381970.21</v>
      </c>
      <c r="I9" s="58">
        <v>182894114</v>
      </c>
      <c r="J9" s="37">
        <v>1378693.62</v>
      </c>
      <c r="K9" s="37">
        <v>6508416</v>
      </c>
      <c r="L9" s="21">
        <v>48850.145799999998</v>
      </c>
    </row>
    <row r="10" spans="1:12" s="34" customFormat="1" ht="18" customHeight="1">
      <c r="A10" s="19" t="s">
        <v>98</v>
      </c>
      <c r="B10" s="22">
        <v>21</v>
      </c>
      <c r="C10" s="58">
        <v>63933391</v>
      </c>
      <c r="D10" s="37">
        <v>509987.59</v>
      </c>
      <c r="E10" s="58">
        <v>64678549</v>
      </c>
      <c r="F10" s="37">
        <v>484907.35</v>
      </c>
      <c r="G10" s="58">
        <v>52544788</v>
      </c>
      <c r="H10" s="37">
        <v>391873.75</v>
      </c>
      <c r="I10" s="58">
        <v>181156728</v>
      </c>
      <c r="J10" s="37">
        <v>1386768.69</v>
      </c>
      <c r="K10" s="37">
        <v>7904532</v>
      </c>
      <c r="L10" s="21">
        <v>68184.889200000005</v>
      </c>
    </row>
    <row r="11" spans="1:12" s="34" customFormat="1" ht="18" customHeight="1">
      <c r="A11" s="19" t="s">
        <v>99</v>
      </c>
      <c r="B11" s="22">
        <v>20</v>
      </c>
      <c r="C11" s="58">
        <v>50496066</v>
      </c>
      <c r="D11" s="37">
        <v>398050.39</v>
      </c>
      <c r="E11" s="58">
        <v>50880844</v>
      </c>
      <c r="F11" s="37">
        <v>379236.04</v>
      </c>
      <c r="G11" s="58">
        <v>40382624</v>
      </c>
      <c r="H11" s="37">
        <v>299575.59999999899</v>
      </c>
      <c r="I11" s="58">
        <v>141759534</v>
      </c>
      <c r="J11" s="37">
        <v>1076862.04</v>
      </c>
      <c r="K11" s="37">
        <v>7633035</v>
      </c>
      <c r="L11" s="21">
        <v>56834.369700000003</v>
      </c>
    </row>
    <row r="12" spans="1:12" s="34" customFormat="1" ht="18" customHeight="1">
      <c r="A12" s="171" t="s">
        <v>100</v>
      </c>
      <c r="B12" s="106">
        <v>21</v>
      </c>
      <c r="C12" s="107">
        <v>61175244</v>
      </c>
      <c r="D12" s="105">
        <v>471186.43</v>
      </c>
      <c r="E12" s="107">
        <v>74632695</v>
      </c>
      <c r="F12" s="105">
        <v>552206.03</v>
      </c>
      <c r="G12" s="107">
        <v>63280181</v>
      </c>
      <c r="H12" s="105">
        <v>465923.69</v>
      </c>
      <c r="I12" s="107">
        <v>199088120</v>
      </c>
      <c r="J12" s="105">
        <v>1489316.15</v>
      </c>
      <c r="K12" s="105">
        <v>6916948</v>
      </c>
      <c r="L12" s="104">
        <v>51929.506000000001</v>
      </c>
    </row>
    <row r="13" spans="1:12" s="34" customFormat="1" ht="18" customHeight="1">
      <c r="A13" s="108" t="s">
        <v>766</v>
      </c>
      <c r="B13" s="109">
        <v>19</v>
      </c>
      <c r="C13" s="110">
        <v>73140879</v>
      </c>
      <c r="D13" s="52">
        <v>568375.02</v>
      </c>
      <c r="E13" s="110">
        <v>80263272</v>
      </c>
      <c r="F13" s="52">
        <v>604617.49</v>
      </c>
      <c r="G13" s="110">
        <v>75325231</v>
      </c>
      <c r="H13" s="52">
        <v>564284.76</v>
      </c>
      <c r="I13" s="110">
        <v>228729382</v>
      </c>
      <c r="J13" s="52">
        <v>1737277.28</v>
      </c>
      <c r="K13" s="52">
        <v>8517351</v>
      </c>
      <c r="L13" s="51">
        <v>71945.138200000001</v>
      </c>
    </row>
    <row r="14" spans="1:12" s="34" customFormat="1" ht="18" customHeight="1">
      <c r="A14" s="108" t="s">
        <v>804</v>
      </c>
      <c r="B14" s="109">
        <v>20</v>
      </c>
      <c r="C14" s="110">
        <v>67341735</v>
      </c>
      <c r="D14" s="52">
        <v>520119.54</v>
      </c>
      <c r="E14" s="110">
        <v>83330691</v>
      </c>
      <c r="F14" s="52">
        <v>624212.74</v>
      </c>
      <c r="G14" s="110">
        <v>63720262</v>
      </c>
      <c r="H14" s="52">
        <v>474885.33</v>
      </c>
      <c r="I14" s="110">
        <v>214392688</v>
      </c>
      <c r="J14" s="52">
        <v>1619217.61</v>
      </c>
      <c r="K14" s="52">
        <v>7752350</v>
      </c>
      <c r="L14" s="51">
        <v>58638.4571</v>
      </c>
    </row>
    <row r="15" spans="1:12" s="34" customFormat="1" ht="18" customHeight="1">
      <c r="A15" s="108" t="s">
        <v>904</v>
      </c>
      <c r="B15" s="109">
        <v>23</v>
      </c>
      <c r="C15" s="110">
        <v>88326225</v>
      </c>
      <c r="D15" s="52">
        <v>684961.69</v>
      </c>
      <c r="E15" s="110">
        <v>115263698</v>
      </c>
      <c r="F15" s="52">
        <v>872106.05</v>
      </c>
      <c r="G15" s="110">
        <v>102163413</v>
      </c>
      <c r="H15" s="52">
        <v>769332.2</v>
      </c>
      <c r="I15" s="110">
        <v>305753336</v>
      </c>
      <c r="J15" s="251">
        <f>D15+F15+H15</f>
        <v>2326399.94</v>
      </c>
      <c r="K15" s="52">
        <v>9843109</v>
      </c>
      <c r="L15" s="51">
        <v>84477.358300000007</v>
      </c>
    </row>
    <row r="16" spans="1:12" s="34" customFormat="1" ht="18" customHeight="1">
      <c r="A16" s="108" t="s">
        <v>917</v>
      </c>
      <c r="B16" s="109">
        <v>20</v>
      </c>
      <c r="C16" s="110">
        <v>79517627</v>
      </c>
      <c r="D16" s="52">
        <v>610507.96</v>
      </c>
      <c r="E16" s="110">
        <v>115646172</v>
      </c>
      <c r="F16" s="52">
        <v>865462.21</v>
      </c>
      <c r="G16" s="110">
        <v>91465311</v>
      </c>
      <c r="H16" s="52">
        <v>681291.26</v>
      </c>
      <c r="I16" s="110">
        <v>286629110</v>
      </c>
      <c r="J16" s="52">
        <v>2157261.4300000002</v>
      </c>
      <c r="K16" s="52">
        <v>8685188</v>
      </c>
      <c r="L16" s="51">
        <v>65421.481399999997</v>
      </c>
    </row>
    <row r="17" spans="1:12" s="34" customFormat="1" ht="18" customHeight="1">
      <c r="A17" s="108" t="s">
        <v>1149</v>
      </c>
      <c r="B17" s="109">
        <v>19</v>
      </c>
      <c r="C17" s="110">
        <v>98614684</v>
      </c>
      <c r="D17" s="52">
        <v>760029.22</v>
      </c>
      <c r="E17" s="110">
        <v>135626148</v>
      </c>
      <c r="F17" s="52">
        <v>1023175.02</v>
      </c>
      <c r="G17" s="110">
        <v>113015469</v>
      </c>
      <c r="H17" s="52">
        <v>847569.3</v>
      </c>
      <c r="I17" s="110">
        <v>347256301</v>
      </c>
      <c r="J17" s="52">
        <v>2630773.54</v>
      </c>
      <c r="K17" s="52">
        <v>9889045</v>
      </c>
      <c r="L17" s="51">
        <v>74866.880600000004</v>
      </c>
    </row>
    <row r="18" spans="1:12" s="34" customFormat="1" ht="15" customHeight="1">
      <c r="A18" s="1080" t="s">
        <v>325</v>
      </c>
      <c r="B18" s="1080"/>
      <c r="C18" s="1080"/>
      <c r="D18" s="1080"/>
      <c r="E18" s="1080"/>
      <c r="F18" s="1080"/>
      <c r="G18" s="1080"/>
      <c r="H18" s="1080"/>
      <c r="I18" s="1080"/>
      <c r="J18" s="1080"/>
      <c r="K18" s="1080"/>
      <c r="L18" s="1080"/>
    </row>
    <row r="19" spans="1:12" s="34" customFormat="1" ht="13.5" customHeight="1">
      <c r="A19" s="1080" t="s">
        <v>1150</v>
      </c>
      <c r="B19" s="1080"/>
      <c r="C19" s="1080"/>
      <c r="D19" s="1080"/>
      <c r="E19" s="1080"/>
      <c r="F19" s="1080"/>
      <c r="G19" s="1080"/>
      <c r="H19" s="1080"/>
      <c r="I19" s="1080"/>
      <c r="J19" s="1080"/>
      <c r="K19" s="1080"/>
      <c r="L19" s="1080"/>
    </row>
    <row r="20" spans="1:12" s="34" customFormat="1" ht="13.5" customHeight="1">
      <c r="A20" s="1080" t="s">
        <v>208</v>
      </c>
      <c r="B20" s="1080"/>
      <c r="C20" s="1080"/>
      <c r="D20" s="1080"/>
      <c r="E20" s="1080"/>
      <c r="F20" s="1080"/>
      <c r="G20" s="1080"/>
      <c r="H20" s="1080"/>
      <c r="I20" s="1080"/>
      <c r="J20" s="1080"/>
      <c r="K20" s="1080"/>
      <c r="L20" s="1080"/>
    </row>
    <row r="21" spans="1:12" s="34" customFormat="1" ht="28.35" customHeight="1"/>
    <row r="23" spans="1:12">
      <c r="C23" s="557"/>
      <c r="D23" s="557"/>
      <c r="E23" s="557"/>
      <c r="F23" s="557"/>
      <c r="G23" s="557"/>
      <c r="H23" s="557"/>
      <c r="I23" s="557"/>
      <c r="J23" s="557"/>
    </row>
  </sheetData>
  <mergeCells count="18">
    <mergeCell ref="A1:L1"/>
    <mergeCell ref="A2:A4"/>
    <mergeCell ref="B2:B4"/>
    <mergeCell ref="C2:D2"/>
    <mergeCell ref="E2:H2"/>
    <mergeCell ref="I2:J2"/>
    <mergeCell ref="K2:L2"/>
    <mergeCell ref="C3:C4"/>
    <mergeCell ref="D3:D4"/>
    <mergeCell ref="E3:F3"/>
    <mergeCell ref="A19:L19"/>
    <mergeCell ref="A20:L20"/>
    <mergeCell ref="G3:H3"/>
    <mergeCell ref="I3:I4"/>
    <mergeCell ref="J3:J4"/>
    <mergeCell ref="K3:K4"/>
    <mergeCell ref="L3:L4"/>
    <mergeCell ref="A18:L1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0"/>
  <sheetViews>
    <sheetView zoomScaleNormal="100" workbookViewId="0">
      <selection activeCell="L23" sqref="L23"/>
    </sheetView>
  </sheetViews>
  <sheetFormatPr defaultColWidth="9.140625" defaultRowHeight="15"/>
  <cols>
    <col min="1" max="1" width="9.42578125" style="16" bestFit="1" customWidth="1"/>
    <col min="2" max="2" width="7.5703125" style="16" bestFit="1" customWidth="1"/>
    <col min="3" max="9" width="12.140625" style="16" bestFit="1" customWidth="1"/>
    <col min="10" max="10" width="10" style="16" bestFit="1" customWidth="1"/>
    <col min="11" max="11" width="14.140625" style="16" bestFit="1" customWidth="1"/>
    <col min="12" max="12" width="9.140625" style="16" bestFit="1" customWidth="1"/>
    <col min="13" max="13" width="7.5703125" style="16" bestFit="1" customWidth="1"/>
    <col min="14" max="16384" width="9.140625" style="16"/>
  </cols>
  <sheetData>
    <row r="1" spans="1:12" ht="15.75" customHeight="1">
      <c r="A1" s="1056" t="s">
        <v>27</v>
      </c>
      <c r="B1" s="1056"/>
      <c r="C1" s="1056"/>
      <c r="D1" s="1056"/>
      <c r="E1" s="1056"/>
      <c r="F1" s="1056"/>
      <c r="G1" s="1056"/>
      <c r="H1" s="1056"/>
      <c r="I1" s="1056"/>
      <c r="J1" s="1056"/>
      <c r="K1" s="1056"/>
      <c r="L1" s="1056"/>
    </row>
    <row r="2" spans="1:12" s="34" customFormat="1" ht="41.25" customHeight="1">
      <c r="A2" s="1009" t="s">
        <v>282</v>
      </c>
      <c r="B2" s="1009" t="s">
        <v>322</v>
      </c>
      <c r="C2" s="1054" t="s">
        <v>316</v>
      </c>
      <c r="D2" s="1055"/>
      <c r="E2" s="1118" t="s">
        <v>323</v>
      </c>
      <c r="F2" s="1118"/>
      <c r="G2" s="1118"/>
      <c r="H2" s="1118"/>
      <c r="I2" s="1054" t="s">
        <v>88</v>
      </c>
      <c r="J2" s="1055"/>
      <c r="K2" s="1138" t="s">
        <v>324</v>
      </c>
      <c r="L2" s="1139"/>
    </row>
    <row r="3" spans="1:12" s="34" customFormat="1" ht="18" customHeight="1">
      <c r="A3" s="1117"/>
      <c r="B3" s="1117"/>
      <c r="C3" s="1124" t="s">
        <v>290</v>
      </c>
      <c r="D3" s="1124" t="s">
        <v>515</v>
      </c>
      <c r="E3" s="1054" t="s">
        <v>288</v>
      </c>
      <c r="F3" s="1055"/>
      <c r="G3" s="1054" t="s">
        <v>289</v>
      </c>
      <c r="H3" s="1055"/>
      <c r="I3" s="1009" t="s">
        <v>320</v>
      </c>
      <c r="J3" s="1137" t="s">
        <v>517</v>
      </c>
      <c r="K3" s="1124" t="s">
        <v>290</v>
      </c>
      <c r="L3" s="1124" t="s">
        <v>516</v>
      </c>
    </row>
    <row r="4" spans="1:12" s="34" customFormat="1" ht="39" customHeight="1">
      <c r="A4" s="1010"/>
      <c r="B4" s="1010"/>
      <c r="C4" s="1125"/>
      <c r="D4" s="1125"/>
      <c r="E4" s="68" t="s">
        <v>290</v>
      </c>
      <c r="F4" s="68" t="s">
        <v>510</v>
      </c>
      <c r="G4" s="68" t="s">
        <v>290</v>
      </c>
      <c r="H4" s="68" t="s">
        <v>515</v>
      </c>
      <c r="I4" s="1010"/>
      <c r="J4" s="1137"/>
      <c r="K4" s="1125"/>
      <c r="L4" s="1125"/>
    </row>
    <row r="5" spans="1:12" s="41" customFormat="1" ht="18" customHeight="1">
      <c r="A5" s="23" t="s">
        <v>93</v>
      </c>
      <c r="B5" s="26">
        <v>245</v>
      </c>
      <c r="C5" s="57">
        <v>13240645</v>
      </c>
      <c r="D5" s="25">
        <v>98280.197029999996</v>
      </c>
      <c r="E5" s="25">
        <v>7787</v>
      </c>
      <c r="F5" s="25">
        <v>61.544001250000001</v>
      </c>
      <c r="G5" s="25">
        <v>7279</v>
      </c>
      <c r="H5" s="25">
        <v>52.955097250000001</v>
      </c>
      <c r="I5" s="57">
        <v>13255711</v>
      </c>
      <c r="J5" s="25">
        <v>98394.696129999997</v>
      </c>
      <c r="K5" s="25">
        <v>71447</v>
      </c>
      <c r="L5" s="25">
        <v>525.68257600000004</v>
      </c>
    </row>
    <row r="6" spans="1:12" s="41" customFormat="1" ht="18" customHeight="1">
      <c r="A6" s="23" t="s">
        <v>94</v>
      </c>
      <c r="B6" s="26">
        <v>221</v>
      </c>
      <c r="C6" s="57">
        <v>10804460</v>
      </c>
      <c r="D6" s="25">
        <v>81062.774050000007</v>
      </c>
      <c r="E6" s="26">
        <v>536</v>
      </c>
      <c r="F6" s="25">
        <v>4.0026134999999998</v>
      </c>
      <c r="G6" s="26">
        <v>77</v>
      </c>
      <c r="H6" s="466">
        <v>0.56937674999999999</v>
      </c>
      <c r="I6" s="57">
        <v>10805073</v>
      </c>
      <c r="J6" s="25">
        <v>81067.346040000004</v>
      </c>
      <c r="K6" s="25">
        <v>27135</v>
      </c>
      <c r="L6" s="25">
        <v>220.07485650000001</v>
      </c>
    </row>
    <row r="7" spans="1:12" s="34" customFormat="1" ht="18" customHeight="1">
      <c r="A7" s="19" t="s">
        <v>95</v>
      </c>
      <c r="B7" s="22">
        <v>17</v>
      </c>
      <c r="C7" s="37">
        <v>1286283</v>
      </c>
      <c r="D7" s="21">
        <v>9625.1670200000008</v>
      </c>
      <c r="E7" s="21">
        <v>53</v>
      </c>
      <c r="F7" s="21">
        <v>0.39554574999999997</v>
      </c>
      <c r="G7" s="21">
        <v>10</v>
      </c>
      <c r="H7" s="80">
        <v>7.3069999999999996E-2</v>
      </c>
      <c r="I7" s="37">
        <v>1286346</v>
      </c>
      <c r="J7" s="21">
        <v>9625.6356357500008</v>
      </c>
      <c r="K7" s="21">
        <v>73043</v>
      </c>
      <c r="L7" s="21">
        <v>544.36332300000004</v>
      </c>
    </row>
    <row r="8" spans="1:12" s="34" customFormat="1" ht="18" customHeight="1">
      <c r="A8" s="19" t="s">
        <v>96</v>
      </c>
      <c r="B8" s="22">
        <v>19</v>
      </c>
      <c r="C8" s="37">
        <v>1718266</v>
      </c>
      <c r="D8" s="21">
        <v>12605.676181500001</v>
      </c>
      <c r="E8" s="21">
        <v>227</v>
      </c>
      <c r="F8" s="21">
        <v>1.6921982499999999</v>
      </c>
      <c r="G8" s="21">
        <v>20</v>
      </c>
      <c r="H8" s="80">
        <v>0.14783625</v>
      </c>
      <c r="I8" s="37">
        <v>1718513</v>
      </c>
      <c r="J8" s="21">
        <v>12607.516216</v>
      </c>
      <c r="K8" s="37">
        <v>115389</v>
      </c>
      <c r="L8" s="21">
        <v>842.49553275000005</v>
      </c>
    </row>
    <row r="9" spans="1:12" s="34" customFormat="1" ht="18" customHeight="1">
      <c r="A9" s="19" t="s">
        <v>97</v>
      </c>
      <c r="B9" s="22">
        <v>22</v>
      </c>
      <c r="C9" s="37">
        <v>1958098</v>
      </c>
      <c r="D9" s="21">
        <v>14462.99300275</v>
      </c>
      <c r="E9" s="21">
        <v>177</v>
      </c>
      <c r="F9" s="21">
        <v>1.31998075</v>
      </c>
      <c r="G9" s="21">
        <v>36</v>
      </c>
      <c r="H9" s="80">
        <v>0.26558749999999998</v>
      </c>
      <c r="I9" s="37">
        <v>1958311</v>
      </c>
      <c r="J9" s="21">
        <v>14464.578571</v>
      </c>
      <c r="K9" s="21">
        <v>25243</v>
      </c>
      <c r="L9" s="21">
        <v>189.6574315</v>
      </c>
    </row>
    <row r="10" spans="1:12" s="34" customFormat="1" ht="18" customHeight="1">
      <c r="A10" s="19" t="s">
        <v>98</v>
      </c>
      <c r="B10" s="22">
        <v>21</v>
      </c>
      <c r="C10" s="37">
        <v>833307</v>
      </c>
      <c r="D10" s="21">
        <v>6390.5438219999996</v>
      </c>
      <c r="E10" s="21">
        <v>74</v>
      </c>
      <c r="F10" s="21">
        <v>0.55734125000000001</v>
      </c>
      <c r="G10" s="21">
        <v>6</v>
      </c>
      <c r="H10" s="80">
        <v>4.4975500000000002E-2</v>
      </c>
      <c r="I10" s="37">
        <v>833387</v>
      </c>
      <c r="J10" s="21">
        <v>6391.1461387500003</v>
      </c>
      <c r="K10" s="21">
        <v>67891</v>
      </c>
      <c r="L10" s="21">
        <v>653.62362299999995</v>
      </c>
    </row>
    <row r="11" spans="1:12" s="34" customFormat="1" ht="18" customHeight="1">
      <c r="A11" s="19" t="s">
        <v>99</v>
      </c>
      <c r="B11" s="22">
        <v>20</v>
      </c>
      <c r="C11" s="37">
        <v>705764</v>
      </c>
      <c r="D11" s="21">
        <v>5394.4633249999997</v>
      </c>
      <c r="E11" s="21">
        <v>5</v>
      </c>
      <c r="F11" s="21">
        <v>3.7547499999999998E-2</v>
      </c>
      <c r="G11" s="21">
        <v>5</v>
      </c>
      <c r="H11" s="80">
        <v>3.7907499999999997E-2</v>
      </c>
      <c r="I11" s="37">
        <v>705774</v>
      </c>
      <c r="J11" s="21">
        <v>5394.5387799999999</v>
      </c>
      <c r="K11" s="21">
        <v>21590</v>
      </c>
      <c r="L11" s="21">
        <v>164.6033468</v>
      </c>
    </row>
    <row r="12" spans="1:12" s="34" customFormat="1" ht="18" customHeight="1">
      <c r="A12" s="171" t="s">
        <v>100</v>
      </c>
      <c r="B12" s="106">
        <v>21</v>
      </c>
      <c r="C12" s="105">
        <v>621080</v>
      </c>
      <c r="D12" s="104">
        <v>4618.395657</v>
      </c>
      <c r="E12" s="104">
        <v>0</v>
      </c>
      <c r="F12" s="104">
        <v>0</v>
      </c>
      <c r="G12" s="104">
        <v>0</v>
      </c>
      <c r="H12" s="219">
        <v>0</v>
      </c>
      <c r="I12" s="105">
        <v>621080</v>
      </c>
      <c r="J12" s="104">
        <v>4618.395657</v>
      </c>
      <c r="K12" s="104">
        <v>28778</v>
      </c>
      <c r="L12" s="104">
        <v>237.94013000000001</v>
      </c>
    </row>
    <row r="13" spans="1:12" s="34" customFormat="1" ht="18" customHeight="1">
      <c r="A13" s="108" t="s">
        <v>766</v>
      </c>
      <c r="B13" s="109">
        <v>19</v>
      </c>
      <c r="C13" s="52">
        <v>573489</v>
      </c>
      <c r="D13" s="51">
        <v>4432.1687659999998</v>
      </c>
      <c r="E13" s="51">
        <v>0</v>
      </c>
      <c r="F13" s="51">
        <v>0</v>
      </c>
      <c r="G13" s="51">
        <v>0</v>
      </c>
      <c r="H13" s="221">
        <v>0</v>
      </c>
      <c r="I13" s="52">
        <v>573489</v>
      </c>
      <c r="J13" s="51">
        <v>4432.1687659999998</v>
      </c>
      <c r="K13" s="51">
        <v>86589</v>
      </c>
      <c r="L13" s="51">
        <v>685.44950329999995</v>
      </c>
    </row>
    <row r="14" spans="1:12" s="34" customFormat="1" ht="18" customHeight="1">
      <c r="A14" s="108" t="s">
        <v>804</v>
      </c>
      <c r="B14" s="109">
        <v>20</v>
      </c>
      <c r="C14" s="52">
        <v>561445</v>
      </c>
      <c r="D14" s="51">
        <v>4277.6050240000004</v>
      </c>
      <c r="E14" s="51">
        <v>0</v>
      </c>
      <c r="F14" s="51">
        <v>0</v>
      </c>
      <c r="G14" s="51">
        <v>0</v>
      </c>
      <c r="H14" s="221">
        <v>0</v>
      </c>
      <c r="I14" s="52">
        <v>561445</v>
      </c>
      <c r="J14" s="51">
        <v>4277.6050240000004</v>
      </c>
      <c r="K14" s="51">
        <v>45621</v>
      </c>
      <c r="L14" s="51">
        <v>341.55825579999998</v>
      </c>
    </row>
    <row r="15" spans="1:12" s="34" customFormat="1" ht="18" customHeight="1">
      <c r="A15" s="108" t="s">
        <v>904</v>
      </c>
      <c r="B15" s="109">
        <v>23</v>
      </c>
      <c r="C15" s="52">
        <v>1331889</v>
      </c>
      <c r="D15" s="51">
        <v>10055.826039750002</v>
      </c>
      <c r="E15" s="51">
        <v>0</v>
      </c>
      <c r="F15" s="51">
        <v>0</v>
      </c>
      <c r="G15" s="51">
        <v>0</v>
      </c>
      <c r="H15" s="221">
        <v>0</v>
      </c>
      <c r="I15" s="52">
        <v>1331889</v>
      </c>
      <c r="J15" s="51">
        <v>10055.826039750002</v>
      </c>
      <c r="K15" s="51">
        <v>45450</v>
      </c>
      <c r="L15" s="51">
        <v>334.75624525000006</v>
      </c>
    </row>
    <row r="16" spans="1:12" s="34" customFormat="1" ht="18" customHeight="1">
      <c r="A16" s="108" t="s">
        <v>917</v>
      </c>
      <c r="B16" s="109">
        <v>20</v>
      </c>
      <c r="C16" s="52">
        <v>584779</v>
      </c>
      <c r="D16" s="51">
        <v>4405.5861347499995</v>
      </c>
      <c r="E16" s="51">
        <v>0</v>
      </c>
      <c r="F16" s="51">
        <v>0</v>
      </c>
      <c r="G16" s="51">
        <v>0</v>
      </c>
      <c r="H16" s="221">
        <v>0</v>
      </c>
      <c r="I16" s="52">
        <v>584779</v>
      </c>
      <c r="J16" s="51">
        <v>4405.5861347499995</v>
      </c>
      <c r="K16" s="51">
        <v>37272</v>
      </c>
      <c r="L16" s="51">
        <v>280.49818249999998</v>
      </c>
    </row>
    <row r="17" spans="1:12" s="34" customFormat="1" ht="18" customHeight="1">
      <c r="A17" s="108" t="s">
        <v>1149</v>
      </c>
      <c r="B17" s="109">
        <v>19</v>
      </c>
      <c r="C17" s="52">
        <v>630060</v>
      </c>
      <c r="D17" s="51">
        <v>4794.3490739999997</v>
      </c>
      <c r="E17" s="51">
        <v>0</v>
      </c>
      <c r="F17" s="51">
        <v>0</v>
      </c>
      <c r="G17" s="51">
        <v>0</v>
      </c>
      <c r="H17" s="221">
        <v>0</v>
      </c>
      <c r="I17" s="52">
        <v>630060</v>
      </c>
      <c r="J17" s="51">
        <v>4794.3490739999997</v>
      </c>
      <c r="K17" s="51">
        <v>27135</v>
      </c>
      <c r="L17" s="51">
        <v>220.07485650000001</v>
      </c>
    </row>
    <row r="18" spans="1:12" s="34" customFormat="1" ht="14.25" customHeight="1">
      <c r="A18" s="1080" t="s">
        <v>1150</v>
      </c>
      <c r="B18" s="1080"/>
      <c r="C18" s="1080"/>
      <c r="D18" s="1080"/>
      <c r="E18" s="1080"/>
      <c r="F18" s="1080"/>
      <c r="G18" s="1080"/>
      <c r="H18" s="1080"/>
      <c r="I18" s="1080"/>
      <c r="J18" s="1080"/>
    </row>
    <row r="19" spans="1:12" s="34" customFormat="1" ht="13.5" customHeight="1">
      <c r="A19" s="1080" t="s">
        <v>177</v>
      </c>
      <c r="B19" s="1080"/>
      <c r="C19" s="1080"/>
      <c r="D19" s="1080"/>
      <c r="E19" s="1080"/>
      <c r="F19" s="1080"/>
      <c r="G19" s="1080"/>
      <c r="H19" s="1080"/>
      <c r="I19" s="1080"/>
      <c r="J19" s="1080"/>
    </row>
    <row r="20" spans="1:12" s="34" customFormat="1" ht="27.6" customHeight="1"/>
  </sheetData>
  <mergeCells count="17">
    <mergeCell ref="L3:L4"/>
    <mergeCell ref="A18:J18"/>
    <mergeCell ref="A1:L1"/>
    <mergeCell ref="A2:A4"/>
    <mergeCell ref="B2:B4"/>
    <mergeCell ref="C2:D2"/>
    <mergeCell ref="E2:H2"/>
    <mergeCell ref="I2:J2"/>
    <mergeCell ref="K2:L2"/>
    <mergeCell ref="C3:C4"/>
    <mergeCell ref="D3:D4"/>
    <mergeCell ref="E3:F3"/>
    <mergeCell ref="A19:J19"/>
    <mergeCell ref="G3:H3"/>
    <mergeCell ref="I3:I4"/>
    <mergeCell ref="J3:J4"/>
    <mergeCell ref="K3:K4"/>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2"/>
  <sheetViews>
    <sheetView zoomScaleNormal="100" workbookViewId="0">
      <selection activeCell="G24" sqref="G24"/>
    </sheetView>
  </sheetViews>
  <sheetFormatPr defaultColWidth="9.140625" defaultRowHeight="15"/>
  <cols>
    <col min="1" max="1" width="13.5703125" style="16" bestFit="1" customWidth="1"/>
    <col min="2" max="5" width="12.140625" style="16" bestFit="1" customWidth="1"/>
    <col min="6" max="6" width="9.42578125" style="16" bestFit="1" customWidth="1"/>
    <col min="7" max="10" width="12.140625" style="16" bestFit="1" customWidth="1"/>
    <col min="11" max="11" width="14.5703125" style="16" bestFit="1" customWidth="1"/>
    <col min="12" max="15" width="12.140625" style="16" bestFit="1" customWidth="1"/>
    <col min="16" max="16" width="9.42578125" style="16" bestFit="1" customWidth="1"/>
    <col min="17" max="17" width="4.5703125" style="16" bestFit="1" customWidth="1"/>
    <col min="18" max="16384" width="9.140625" style="16"/>
  </cols>
  <sheetData>
    <row r="1" spans="1:16" ht="15.75" customHeight="1">
      <c r="A1" s="1056" t="s">
        <v>518</v>
      </c>
      <c r="B1" s="1056"/>
      <c r="C1" s="1056"/>
      <c r="D1" s="1056"/>
      <c r="E1" s="1056"/>
      <c r="F1" s="1056"/>
      <c r="G1" s="1056"/>
      <c r="H1" s="1056"/>
      <c r="I1" s="1056"/>
      <c r="J1" s="1056"/>
      <c r="K1" s="1056"/>
      <c r="L1" s="1056"/>
      <c r="M1" s="1056"/>
      <c r="N1" s="1056"/>
      <c r="O1" s="1056"/>
    </row>
    <row r="2" spans="1:16" s="34" customFormat="1" ht="18" customHeight="1">
      <c r="A2" s="1009" t="s">
        <v>282</v>
      </c>
      <c r="B2" s="1054" t="s">
        <v>134</v>
      </c>
      <c r="C2" s="1061"/>
      <c r="D2" s="1061"/>
      <c r="E2" s="1055"/>
      <c r="F2" s="999" t="s">
        <v>88</v>
      </c>
      <c r="G2" s="1054" t="s">
        <v>135</v>
      </c>
      <c r="H2" s="1061"/>
      <c r="I2" s="1061"/>
      <c r="J2" s="1055"/>
      <c r="K2" s="1009" t="s">
        <v>88</v>
      </c>
      <c r="L2" s="1054" t="s">
        <v>136</v>
      </c>
      <c r="M2" s="1061"/>
      <c r="N2" s="1061"/>
      <c r="O2" s="1055"/>
      <c r="P2" s="999" t="s">
        <v>88</v>
      </c>
    </row>
    <row r="3" spans="1:16" s="34" customFormat="1" ht="27" customHeight="1">
      <c r="A3" s="1117"/>
      <c r="B3" s="1007" t="s">
        <v>326</v>
      </c>
      <c r="C3" s="1008"/>
      <c r="D3" s="1054" t="s">
        <v>323</v>
      </c>
      <c r="E3" s="1055"/>
      <c r="F3" s="1000"/>
      <c r="G3" s="1007" t="s">
        <v>326</v>
      </c>
      <c r="H3" s="1008"/>
      <c r="I3" s="1054" t="s">
        <v>323</v>
      </c>
      <c r="J3" s="1055"/>
      <c r="K3" s="1117"/>
      <c r="L3" s="1007" t="s">
        <v>326</v>
      </c>
      <c r="M3" s="1008"/>
      <c r="N3" s="1054" t="s">
        <v>323</v>
      </c>
      <c r="O3" s="1055"/>
      <c r="P3" s="1000"/>
    </row>
    <row r="4" spans="1:16" s="34" customFormat="1" ht="27" customHeight="1">
      <c r="A4" s="1010"/>
      <c r="B4" s="68" t="s">
        <v>296</v>
      </c>
      <c r="C4" s="68" t="s">
        <v>297</v>
      </c>
      <c r="D4" s="68" t="s">
        <v>298</v>
      </c>
      <c r="E4" s="68" t="s">
        <v>299</v>
      </c>
      <c r="F4" s="1001"/>
      <c r="G4" s="68" t="s">
        <v>296</v>
      </c>
      <c r="H4" s="68" t="s">
        <v>297</v>
      </c>
      <c r="I4" s="68" t="s">
        <v>298</v>
      </c>
      <c r="J4" s="68" t="s">
        <v>299</v>
      </c>
      <c r="K4" s="1010"/>
      <c r="L4" s="68" t="s">
        <v>296</v>
      </c>
      <c r="M4" s="68" t="s">
        <v>297</v>
      </c>
      <c r="N4" s="68" t="s">
        <v>298</v>
      </c>
      <c r="O4" s="68" t="s">
        <v>299</v>
      </c>
      <c r="P4" s="1001"/>
    </row>
    <row r="5" spans="1:16" s="41" customFormat="1" ht="18" customHeight="1">
      <c r="A5" s="23" t="s">
        <v>93</v>
      </c>
      <c r="B5" s="25">
        <v>7313.05</v>
      </c>
      <c r="C5" s="94">
        <v>246.19</v>
      </c>
      <c r="D5" s="25">
        <v>5487.38</v>
      </c>
      <c r="E5" s="94">
        <v>156.65</v>
      </c>
      <c r="F5" s="25">
        <v>13203.27</v>
      </c>
      <c r="G5" s="25">
        <v>7542.5516128640002</v>
      </c>
      <c r="H5" s="94">
        <v>250.62593515500001</v>
      </c>
      <c r="I5" s="25">
        <v>1234.59622087</v>
      </c>
      <c r="J5" s="94">
        <v>505.20022587</v>
      </c>
      <c r="K5" s="25">
        <v>9532.9739947590006</v>
      </c>
      <c r="L5" s="94">
        <v>0</v>
      </c>
      <c r="M5" s="94">
        <v>0</v>
      </c>
      <c r="N5" s="94">
        <v>0</v>
      </c>
      <c r="O5" s="94">
        <v>0</v>
      </c>
      <c r="P5" s="25">
        <v>0</v>
      </c>
    </row>
    <row r="6" spans="1:16" s="41" customFormat="1" ht="18" customHeight="1">
      <c r="A6" s="23" t="s">
        <v>94</v>
      </c>
      <c r="B6" s="25">
        <v>6446.43</v>
      </c>
      <c r="C6" s="94">
        <v>180.62</v>
      </c>
      <c r="D6" s="25">
        <v>7510.9300000000012</v>
      </c>
      <c r="E6" s="94">
        <v>242.20999999999998</v>
      </c>
      <c r="F6" s="25">
        <v>14380.19</v>
      </c>
      <c r="G6" s="25">
        <v>6829.4819453099999</v>
      </c>
      <c r="H6" s="94">
        <v>244.63013099</v>
      </c>
      <c r="I6" s="25">
        <v>1304.44621155</v>
      </c>
      <c r="J6" s="94">
        <v>624.36174270000004</v>
      </c>
      <c r="K6" s="25">
        <v>9002.9200305499999</v>
      </c>
      <c r="L6" s="94">
        <v>0</v>
      </c>
      <c r="M6" s="94">
        <v>0</v>
      </c>
      <c r="N6" s="94">
        <v>0</v>
      </c>
      <c r="O6" s="94">
        <v>0</v>
      </c>
      <c r="P6" s="25">
        <v>0</v>
      </c>
    </row>
    <row r="7" spans="1:16" s="34" customFormat="1" ht="18" customHeight="1">
      <c r="A7" s="19" t="s">
        <v>95</v>
      </c>
      <c r="B7" s="93">
        <v>786.73</v>
      </c>
      <c r="C7" s="93">
        <v>41.88</v>
      </c>
      <c r="D7" s="93">
        <v>898.22</v>
      </c>
      <c r="E7" s="93">
        <v>38.81</v>
      </c>
      <c r="F7" s="21">
        <v>1765.64</v>
      </c>
      <c r="G7" s="93">
        <v>809.36221178999995</v>
      </c>
      <c r="H7" s="93">
        <v>48.976823959999997</v>
      </c>
      <c r="I7" s="93">
        <v>155.02193025</v>
      </c>
      <c r="J7" s="93">
        <v>70.986718049999993</v>
      </c>
      <c r="K7" s="21">
        <v>1084.34768405</v>
      </c>
      <c r="L7" s="93">
        <v>0</v>
      </c>
      <c r="M7" s="93">
        <v>0</v>
      </c>
      <c r="N7" s="93">
        <v>0</v>
      </c>
      <c r="O7" s="93">
        <v>0</v>
      </c>
      <c r="P7" s="21">
        <v>0</v>
      </c>
    </row>
    <row r="8" spans="1:16" s="34" customFormat="1" ht="18" customHeight="1">
      <c r="A8" s="19" t="s">
        <v>96</v>
      </c>
      <c r="B8" s="93">
        <v>405.76</v>
      </c>
      <c r="C8" s="93">
        <v>7.59</v>
      </c>
      <c r="D8" s="93">
        <v>520.04999999999995</v>
      </c>
      <c r="E8" s="93">
        <v>39.49</v>
      </c>
      <c r="F8" s="21">
        <v>972.89</v>
      </c>
      <c r="G8" s="93">
        <v>518.63790526000003</v>
      </c>
      <c r="H8" s="93">
        <v>15.829713910000001</v>
      </c>
      <c r="I8" s="93">
        <v>97.544748499999997</v>
      </c>
      <c r="J8" s="93">
        <v>80.393176389999994</v>
      </c>
      <c r="K8" s="21">
        <v>712.40554410000004</v>
      </c>
      <c r="L8" s="93">
        <v>0</v>
      </c>
      <c r="M8" s="93">
        <v>0</v>
      </c>
      <c r="N8" s="93">
        <v>0</v>
      </c>
      <c r="O8" s="93">
        <v>0</v>
      </c>
      <c r="P8" s="21">
        <v>0</v>
      </c>
    </row>
    <row r="9" spans="1:16" s="34" customFormat="1" ht="18" customHeight="1">
      <c r="A9" s="19" t="s">
        <v>97</v>
      </c>
      <c r="B9" s="93">
        <v>489.87</v>
      </c>
      <c r="C9" s="93">
        <v>3.22</v>
      </c>
      <c r="D9" s="93">
        <v>574.49</v>
      </c>
      <c r="E9" s="93">
        <v>28.54</v>
      </c>
      <c r="F9" s="21">
        <v>1096.1199999999999</v>
      </c>
      <c r="G9" s="93">
        <v>527.83252862999996</v>
      </c>
      <c r="H9" s="93">
        <v>4.8359466500000003</v>
      </c>
      <c r="I9" s="93">
        <v>109.76179525000001</v>
      </c>
      <c r="J9" s="93">
        <v>64.143593089999996</v>
      </c>
      <c r="K9" s="21">
        <v>706.57386362</v>
      </c>
      <c r="L9" s="93">
        <v>0</v>
      </c>
      <c r="M9" s="93">
        <v>0</v>
      </c>
      <c r="N9" s="93">
        <v>0</v>
      </c>
      <c r="O9" s="93">
        <v>0</v>
      </c>
      <c r="P9" s="21">
        <v>0</v>
      </c>
    </row>
    <row r="10" spans="1:16" s="34" customFormat="1" ht="18" customHeight="1">
      <c r="A10" s="19" t="s">
        <v>98</v>
      </c>
      <c r="B10" s="93">
        <v>421.04</v>
      </c>
      <c r="C10" s="93">
        <v>10.26</v>
      </c>
      <c r="D10" s="93">
        <v>517.05999999999995</v>
      </c>
      <c r="E10" s="93">
        <v>9.43</v>
      </c>
      <c r="F10" s="21">
        <v>957.79</v>
      </c>
      <c r="G10" s="93">
        <v>551.65407399000003</v>
      </c>
      <c r="H10" s="93">
        <v>11.5374415</v>
      </c>
      <c r="I10" s="93">
        <v>104.85825025</v>
      </c>
      <c r="J10" s="93">
        <v>36.166988189999998</v>
      </c>
      <c r="K10" s="21">
        <v>704.21675392999998</v>
      </c>
      <c r="L10" s="93">
        <v>0</v>
      </c>
      <c r="M10" s="93">
        <v>0</v>
      </c>
      <c r="N10" s="93">
        <v>0</v>
      </c>
      <c r="O10" s="93">
        <v>0</v>
      </c>
      <c r="P10" s="21">
        <v>0</v>
      </c>
    </row>
    <row r="11" spans="1:16" s="34" customFormat="1" ht="18" customHeight="1">
      <c r="A11" s="19" t="s">
        <v>99</v>
      </c>
      <c r="B11" s="93">
        <v>367.84</v>
      </c>
      <c r="C11" s="93">
        <v>9.69</v>
      </c>
      <c r="D11" s="93">
        <v>429.83</v>
      </c>
      <c r="E11" s="93">
        <v>10.47</v>
      </c>
      <c r="F11" s="21">
        <v>817.83</v>
      </c>
      <c r="G11" s="93">
        <v>475.26806237</v>
      </c>
      <c r="H11" s="93">
        <v>14.29258181</v>
      </c>
      <c r="I11" s="93">
        <v>84.797020000000003</v>
      </c>
      <c r="J11" s="93">
        <v>35.090749350000003</v>
      </c>
      <c r="K11" s="21">
        <v>609.44841350000002</v>
      </c>
      <c r="L11" s="93">
        <v>0</v>
      </c>
      <c r="M11" s="93">
        <v>0</v>
      </c>
      <c r="N11" s="93">
        <v>0</v>
      </c>
      <c r="O11" s="93">
        <v>0</v>
      </c>
      <c r="P11" s="21">
        <v>0</v>
      </c>
    </row>
    <row r="12" spans="1:16" s="34" customFormat="1" ht="18" customHeight="1">
      <c r="A12" s="171" t="s">
        <v>100</v>
      </c>
      <c r="B12" s="231">
        <v>318.64</v>
      </c>
      <c r="C12" s="231">
        <v>7.61</v>
      </c>
      <c r="D12" s="231">
        <v>540.05999999999995</v>
      </c>
      <c r="E12" s="231">
        <v>12.2</v>
      </c>
      <c r="F12" s="104">
        <v>878.51</v>
      </c>
      <c r="G12" s="231">
        <v>336.35436206000003</v>
      </c>
      <c r="H12" s="231">
        <v>5.2792679500000004</v>
      </c>
      <c r="I12" s="231">
        <v>99.575370250000006</v>
      </c>
      <c r="J12" s="231">
        <v>54.721752000000002</v>
      </c>
      <c r="K12" s="104">
        <v>495.93075226000002</v>
      </c>
      <c r="L12" s="231">
        <v>0</v>
      </c>
      <c r="M12" s="231">
        <v>0</v>
      </c>
      <c r="N12" s="231">
        <v>0</v>
      </c>
      <c r="O12" s="231">
        <v>0</v>
      </c>
      <c r="P12" s="104">
        <v>0</v>
      </c>
    </row>
    <row r="13" spans="1:16" s="34" customFormat="1" ht="18" customHeight="1">
      <c r="A13" s="108" t="s">
        <v>766</v>
      </c>
      <c r="B13" s="232">
        <v>618.65</v>
      </c>
      <c r="C13" s="232">
        <v>9.14</v>
      </c>
      <c r="D13" s="232">
        <v>650.69000000000005</v>
      </c>
      <c r="E13" s="232">
        <v>13.35</v>
      </c>
      <c r="F13" s="51">
        <v>1291.83</v>
      </c>
      <c r="G13" s="232">
        <v>719.97795144999998</v>
      </c>
      <c r="H13" s="232">
        <v>10.447139480000001</v>
      </c>
      <c r="I13" s="232">
        <v>129.52735774999999</v>
      </c>
      <c r="J13" s="232">
        <v>58.326884059999998</v>
      </c>
      <c r="K13" s="51">
        <v>918.27933273999997</v>
      </c>
      <c r="L13" s="232">
        <v>0</v>
      </c>
      <c r="M13" s="232">
        <v>0</v>
      </c>
      <c r="N13" s="232">
        <v>0</v>
      </c>
      <c r="O13" s="232">
        <v>0</v>
      </c>
      <c r="P13" s="51">
        <v>0</v>
      </c>
    </row>
    <row r="14" spans="1:16" s="34" customFormat="1" ht="18" customHeight="1">
      <c r="A14" s="278" t="s">
        <v>804</v>
      </c>
      <c r="B14" s="232">
        <v>462.83</v>
      </c>
      <c r="C14" s="232">
        <v>12.62</v>
      </c>
      <c r="D14" s="232">
        <v>649.19000000000005</v>
      </c>
      <c r="E14" s="232">
        <v>16.100000000000001</v>
      </c>
      <c r="F14" s="51">
        <v>1140.74</v>
      </c>
      <c r="G14" s="232">
        <v>656.26832029000002</v>
      </c>
      <c r="H14" s="232">
        <v>22.270263440000001</v>
      </c>
      <c r="I14" s="232">
        <v>109.969009</v>
      </c>
      <c r="J14" s="232">
        <v>52.438797540000003</v>
      </c>
      <c r="K14" s="51">
        <v>840.94639027000005</v>
      </c>
      <c r="L14" s="232">
        <v>0</v>
      </c>
      <c r="M14" s="232">
        <v>0</v>
      </c>
      <c r="N14" s="232">
        <v>0</v>
      </c>
      <c r="O14" s="232">
        <v>0</v>
      </c>
      <c r="P14" s="51">
        <v>0</v>
      </c>
    </row>
    <row r="15" spans="1:16" s="34" customFormat="1" ht="18" customHeight="1">
      <c r="A15" s="108" t="s">
        <v>904</v>
      </c>
      <c r="B15" s="232">
        <v>740.22</v>
      </c>
      <c r="C15" s="232">
        <v>6.81</v>
      </c>
      <c r="D15" s="232">
        <v>884.8900000000001</v>
      </c>
      <c r="E15" s="232">
        <v>27.32</v>
      </c>
      <c r="F15" s="51">
        <v>1659.2400000000002</v>
      </c>
      <c r="G15" s="232">
        <v>755.10264100999996</v>
      </c>
      <c r="H15" s="232">
        <v>5.9368076600000004</v>
      </c>
      <c r="I15" s="232">
        <v>139.18659575000001</v>
      </c>
      <c r="J15" s="232">
        <v>65.313221909999996</v>
      </c>
      <c r="K15" s="51">
        <v>965.53926633000003</v>
      </c>
      <c r="L15" s="232">
        <v>0</v>
      </c>
      <c r="M15" s="232">
        <v>0</v>
      </c>
      <c r="N15" s="232">
        <v>0</v>
      </c>
      <c r="O15" s="232">
        <v>0</v>
      </c>
      <c r="P15" s="51">
        <v>0</v>
      </c>
    </row>
    <row r="16" spans="1:16" s="34" customFormat="1" ht="18" customHeight="1">
      <c r="A16" s="108" t="s">
        <v>917</v>
      </c>
      <c r="B16" s="232">
        <v>741.35</v>
      </c>
      <c r="C16" s="232">
        <v>16.760000000000002</v>
      </c>
      <c r="D16" s="232">
        <v>802.73</v>
      </c>
      <c r="E16" s="232">
        <v>24.73</v>
      </c>
      <c r="F16" s="51">
        <v>1585.57</v>
      </c>
      <c r="G16" s="232">
        <v>591.99716943999999</v>
      </c>
      <c r="H16" s="232">
        <v>31.607859879999999</v>
      </c>
      <c r="I16" s="232">
        <v>114.58002500000001</v>
      </c>
      <c r="J16" s="232">
        <v>50.90753084</v>
      </c>
      <c r="K16" s="51">
        <v>789.09258516</v>
      </c>
      <c r="L16" s="232">
        <v>0</v>
      </c>
      <c r="M16" s="232">
        <v>0</v>
      </c>
      <c r="N16" s="232">
        <v>0</v>
      </c>
      <c r="O16" s="232">
        <v>0</v>
      </c>
      <c r="P16" s="51">
        <v>0</v>
      </c>
    </row>
    <row r="17" spans="1:16" s="34" customFormat="1" ht="18" customHeight="1">
      <c r="A17" s="108" t="s">
        <v>1149</v>
      </c>
      <c r="B17" s="51">
        <v>1093.5</v>
      </c>
      <c r="C17" s="232">
        <v>55.04</v>
      </c>
      <c r="D17" s="51">
        <v>1043.72</v>
      </c>
      <c r="E17" s="232">
        <v>21.77</v>
      </c>
      <c r="F17" s="51">
        <v>2214.0300000000002</v>
      </c>
      <c r="G17" s="232">
        <v>887.02671907000001</v>
      </c>
      <c r="H17" s="232">
        <v>73.616284750000005</v>
      </c>
      <c r="I17" s="232">
        <v>159.6241095</v>
      </c>
      <c r="J17" s="232">
        <v>55.872331320000001</v>
      </c>
      <c r="K17" s="51">
        <v>1176.13944464</v>
      </c>
      <c r="L17" s="232">
        <v>0</v>
      </c>
      <c r="M17" s="232">
        <v>0</v>
      </c>
      <c r="N17" s="232">
        <v>0</v>
      </c>
      <c r="O17" s="232">
        <v>0</v>
      </c>
      <c r="P17" s="51">
        <v>0</v>
      </c>
    </row>
    <row r="18" spans="1:16" s="34" customFormat="1" ht="15" customHeight="1">
      <c r="A18" s="1080" t="s">
        <v>1150</v>
      </c>
      <c r="B18" s="1080"/>
      <c r="C18" s="1080"/>
      <c r="D18" s="1080"/>
      <c r="E18" s="1080"/>
      <c r="F18" s="1080"/>
      <c r="G18" s="1080"/>
      <c r="H18" s="1080"/>
      <c r="I18" s="1080"/>
      <c r="J18" s="1080"/>
      <c r="K18" s="1080"/>
      <c r="L18" s="1080"/>
      <c r="M18" s="1080"/>
      <c r="N18" s="1080"/>
      <c r="O18" s="1080"/>
    </row>
    <row r="19" spans="1:16" s="34" customFormat="1" ht="13.5" customHeight="1">
      <c r="A19" s="1080" t="s">
        <v>131</v>
      </c>
      <c r="B19" s="1080"/>
      <c r="C19" s="1080"/>
      <c r="D19" s="1080"/>
      <c r="E19" s="1080"/>
      <c r="F19" s="1080"/>
      <c r="G19" s="1080"/>
      <c r="H19" s="1080"/>
      <c r="I19" s="1080"/>
      <c r="J19" s="1080"/>
      <c r="K19" s="1080"/>
      <c r="L19" s="1080"/>
      <c r="M19" s="1080"/>
      <c r="N19" s="1080"/>
      <c r="O19" s="1080"/>
    </row>
    <row r="20" spans="1:16" s="34" customFormat="1" ht="27.6" customHeight="1"/>
    <row r="22" spans="1:16">
      <c r="B22" s="230"/>
      <c r="C22" s="230"/>
      <c r="D22" s="230"/>
      <c r="E22" s="230"/>
      <c r="F22" s="230"/>
      <c r="G22" s="230"/>
      <c r="H22" s="230"/>
      <c r="I22" s="230"/>
      <c r="J22" s="230"/>
      <c r="K22" s="230"/>
      <c r="L22" s="230"/>
      <c r="M22" s="230"/>
      <c r="N22" s="230"/>
      <c r="O22" s="230"/>
      <c r="P22" s="230"/>
    </row>
  </sheetData>
  <mergeCells count="16">
    <mergeCell ref="A1:O1"/>
    <mergeCell ref="A2:A4"/>
    <mergeCell ref="B2:E2"/>
    <mergeCell ref="F2:F4"/>
    <mergeCell ref="G2:J2"/>
    <mergeCell ref="K2:K4"/>
    <mergeCell ref="L2:O2"/>
    <mergeCell ref="A18:O18"/>
    <mergeCell ref="A19:O19"/>
    <mergeCell ref="P2:P4"/>
    <mergeCell ref="B3:C3"/>
    <mergeCell ref="D3:E3"/>
    <mergeCell ref="G3:H3"/>
    <mergeCell ref="I3:J3"/>
    <mergeCell ref="L3:M3"/>
    <mergeCell ref="N3:O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3"/>
  <sheetViews>
    <sheetView zoomScaleNormal="100" workbookViewId="0">
      <selection activeCell="I25" sqref="I25"/>
    </sheetView>
  </sheetViews>
  <sheetFormatPr defaultColWidth="9.140625" defaultRowHeight="15"/>
  <cols>
    <col min="1" max="9" width="12.140625" style="16" customWidth="1"/>
    <col min="10" max="15" width="12.140625" style="16" bestFit="1" customWidth="1"/>
    <col min="16" max="16" width="4.5703125" style="16" bestFit="1" customWidth="1"/>
    <col min="17" max="16384" width="9.140625" style="16"/>
  </cols>
  <sheetData>
    <row r="1" spans="1:15" ht="15" customHeight="1">
      <c r="A1" s="1056" t="s">
        <v>28</v>
      </c>
      <c r="B1" s="1056"/>
      <c r="C1" s="1056"/>
      <c r="D1" s="1056"/>
      <c r="E1" s="1056"/>
      <c r="F1" s="1056"/>
      <c r="G1" s="1056"/>
      <c r="H1" s="1056"/>
      <c r="I1" s="1056"/>
    </row>
    <row r="2" spans="1:15" s="34" customFormat="1" ht="18" customHeight="1">
      <c r="A2" s="999" t="s">
        <v>132</v>
      </c>
      <c r="B2" s="1005" t="s">
        <v>517</v>
      </c>
      <c r="C2" s="1072"/>
      <c r="D2" s="1072"/>
      <c r="E2" s="1072"/>
      <c r="F2" s="1072"/>
      <c r="G2" s="1072"/>
      <c r="H2" s="1006"/>
      <c r="I2" s="1005" t="s">
        <v>327</v>
      </c>
      <c r="J2" s="1072"/>
      <c r="K2" s="1072"/>
      <c r="L2" s="1072"/>
      <c r="M2" s="1072"/>
      <c r="N2" s="1072"/>
      <c r="O2" s="1006"/>
    </row>
    <row r="3" spans="1:15" s="34" customFormat="1" ht="18" customHeight="1">
      <c r="A3" s="1001"/>
      <c r="B3" s="53" t="s">
        <v>328</v>
      </c>
      <c r="C3" s="53" t="s">
        <v>329</v>
      </c>
      <c r="D3" s="53" t="s">
        <v>330</v>
      </c>
      <c r="E3" s="53" t="s">
        <v>331</v>
      </c>
      <c r="F3" s="53" t="s">
        <v>332</v>
      </c>
      <c r="G3" s="53" t="s">
        <v>333</v>
      </c>
      <c r="H3" s="53" t="s">
        <v>334</v>
      </c>
      <c r="I3" s="53" t="s">
        <v>328</v>
      </c>
      <c r="J3" s="53" t="s">
        <v>329</v>
      </c>
      <c r="K3" s="53" t="s">
        <v>330</v>
      </c>
      <c r="L3" s="53" t="s">
        <v>331</v>
      </c>
      <c r="M3" s="53" t="s">
        <v>332</v>
      </c>
      <c r="N3" s="53" t="s">
        <v>333</v>
      </c>
      <c r="O3" s="53" t="s">
        <v>334</v>
      </c>
    </row>
    <row r="4" spans="1:15" s="41" customFormat="1" ht="18" customHeight="1">
      <c r="A4" s="23" t="s">
        <v>93</v>
      </c>
      <c r="B4" s="40">
        <v>4229385.8588341996</v>
      </c>
      <c r="C4" s="25">
        <v>4244.2705752499996</v>
      </c>
      <c r="D4" s="25">
        <v>10529.87113725</v>
      </c>
      <c r="E4" s="25">
        <v>1063.3874335</v>
      </c>
      <c r="F4" s="25">
        <v>0</v>
      </c>
      <c r="G4" s="25">
        <v>0</v>
      </c>
      <c r="H4" s="25">
        <v>0</v>
      </c>
      <c r="I4" s="40">
        <v>3385290</v>
      </c>
      <c r="J4" s="25">
        <v>1688</v>
      </c>
      <c r="K4" s="25">
        <v>4090</v>
      </c>
      <c r="L4" s="25">
        <v>3433</v>
      </c>
      <c r="M4" s="26">
        <v>0</v>
      </c>
      <c r="N4" s="26">
        <v>0</v>
      </c>
      <c r="O4" s="26">
        <v>0</v>
      </c>
    </row>
    <row r="5" spans="1:15" s="41" customFormat="1" ht="18" customHeight="1">
      <c r="A5" s="23" t="s">
        <v>94</v>
      </c>
      <c r="B5" s="40">
        <v>2579221.1171889999</v>
      </c>
      <c r="C5" s="25">
        <v>1369.2298470000001</v>
      </c>
      <c r="D5" s="25">
        <v>9992.1602197499997</v>
      </c>
      <c r="E5" s="25">
        <v>1053.4349587500001</v>
      </c>
      <c r="F5" s="25">
        <v>0</v>
      </c>
      <c r="G5" s="25">
        <v>4.1259999999999998E-2</v>
      </c>
      <c r="H5" s="25">
        <v>0</v>
      </c>
      <c r="I5" s="40">
        <v>1311973</v>
      </c>
      <c r="J5" s="25">
        <v>1095</v>
      </c>
      <c r="K5" s="25">
        <v>8983</v>
      </c>
      <c r="L5" s="25">
        <v>248</v>
      </c>
      <c r="M5" s="26">
        <v>0</v>
      </c>
      <c r="N5" s="26">
        <v>0</v>
      </c>
      <c r="O5" s="26">
        <v>0</v>
      </c>
    </row>
    <row r="6" spans="1:15" s="34" customFormat="1" ht="18" customHeight="1">
      <c r="A6" s="19" t="s">
        <v>95</v>
      </c>
      <c r="B6" s="37">
        <v>214856.113491</v>
      </c>
      <c r="C6" s="21">
        <v>227.03711899999999</v>
      </c>
      <c r="D6" s="21">
        <v>1744.0593100000001</v>
      </c>
      <c r="E6" s="21">
        <v>73.762731000000002</v>
      </c>
      <c r="F6" s="21">
        <v>0</v>
      </c>
      <c r="G6" s="21">
        <v>0</v>
      </c>
      <c r="H6" s="21">
        <v>0</v>
      </c>
      <c r="I6" s="37">
        <v>1407076</v>
      </c>
      <c r="J6" s="21">
        <v>1688</v>
      </c>
      <c r="K6" s="21">
        <v>9142</v>
      </c>
      <c r="L6" s="21">
        <v>245</v>
      </c>
      <c r="M6" s="22">
        <v>0</v>
      </c>
      <c r="N6" s="22">
        <v>0</v>
      </c>
      <c r="O6" s="22">
        <v>0</v>
      </c>
    </row>
    <row r="7" spans="1:15" s="34" customFormat="1" ht="18" customHeight="1">
      <c r="A7" s="19" t="s">
        <v>96</v>
      </c>
      <c r="B7" s="37">
        <v>156644.413806</v>
      </c>
      <c r="C7" s="21">
        <v>100.37060700000001</v>
      </c>
      <c r="D7" s="21">
        <v>508.122389</v>
      </c>
      <c r="E7" s="21">
        <v>82.250183000000007</v>
      </c>
      <c r="F7" s="21">
        <v>0</v>
      </c>
      <c r="G7" s="21">
        <v>0</v>
      </c>
      <c r="H7" s="21">
        <v>0</v>
      </c>
      <c r="I7" s="37">
        <v>1015245</v>
      </c>
      <c r="J7" s="21">
        <v>1182</v>
      </c>
      <c r="K7" s="21">
        <v>2853</v>
      </c>
      <c r="L7" s="21">
        <v>7213</v>
      </c>
      <c r="M7" s="22">
        <v>0</v>
      </c>
      <c r="N7" s="22">
        <v>0</v>
      </c>
      <c r="O7" s="22">
        <v>0</v>
      </c>
    </row>
    <row r="8" spans="1:15" s="34" customFormat="1" ht="18" customHeight="1">
      <c r="A8" s="19" t="s">
        <v>97</v>
      </c>
      <c r="B8" s="37">
        <v>200783.08731900001</v>
      </c>
      <c r="C8" s="21">
        <v>160.20504399999999</v>
      </c>
      <c r="D8" s="21">
        <v>1184.4954729999999</v>
      </c>
      <c r="E8" s="21">
        <v>42.715954000000004</v>
      </c>
      <c r="F8" s="21">
        <v>0</v>
      </c>
      <c r="G8" s="21">
        <v>0</v>
      </c>
      <c r="H8" s="21">
        <v>0</v>
      </c>
      <c r="I8" s="37">
        <v>882851</v>
      </c>
      <c r="J8" s="21">
        <v>956</v>
      </c>
      <c r="K8" s="21">
        <v>5718</v>
      </c>
      <c r="L8" s="21">
        <v>331</v>
      </c>
      <c r="M8" s="22">
        <v>0</v>
      </c>
      <c r="N8" s="22">
        <v>0</v>
      </c>
      <c r="O8" s="22">
        <v>0</v>
      </c>
    </row>
    <row r="9" spans="1:15" s="34" customFormat="1" ht="18" customHeight="1">
      <c r="A9" s="19" t="s">
        <v>98</v>
      </c>
      <c r="B9" s="37">
        <v>200313.39986500001</v>
      </c>
      <c r="C9" s="21">
        <v>140.19420500000001</v>
      </c>
      <c r="D9" s="21">
        <v>1891.616411</v>
      </c>
      <c r="E9" s="21">
        <v>47.975642000000001</v>
      </c>
      <c r="F9" s="21">
        <v>0</v>
      </c>
      <c r="G9" s="21">
        <v>0</v>
      </c>
      <c r="H9" s="21">
        <v>0</v>
      </c>
      <c r="I9" s="37">
        <v>1128078</v>
      </c>
      <c r="J9" s="21">
        <v>1157</v>
      </c>
      <c r="K9" s="21">
        <v>54272</v>
      </c>
      <c r="L9" s="21">
        <v>856</v>
      </c>
      <c r="M9" s="22">
        <v>0</v>
      </c>
      <c r="N9" s="22">
        <v>0</v>
      </c>
      <c r="O9" s="22">
        <v>0</v>
      </c>
    </row>
    <row r="10" spans="1:15" s="34" customFormat="1" ht="18" customHeight="1">
      <c r="A10" s="19" t="s">
        <v>99</v>
      </c>
      <c r="B10" s="37">
        <v>194144.038829</v>
      </c>
      <c r="C10" s="21">
        <v>82.910769000000002</v>
      </c>
      <c r="D10" s="21">
        <v>956.54137900000001</v>
      </c>
      <c r="E10" s="21">
        <v>53.478065999999998</v>
      </c>
      <c r="F10" s="21">
        <v>0</v>
      </c>
      <c r="G10" s="21">
        <v>4.1259999999999998E-2</v>
      </c>
      <c r="H10" s="21">
        <v>0</v>
      </c>
      <c r="I10" s="37">
        <v>683753</v>
      </c>
      <c r="J10" s="21">
        <v>1074</v>
      </c>
      <c r="K10" s="21">
        <v>8253</v>
      </c>
      <c r="L10" s="21">
        <v>1666</v>
      </c>
      <c r="M10" s="22">
        <v>0</v>
      </c>
      <c r="N10" s="22">
        <v>0</v>
      </c>
      <c r="O10" s="22">
        <v>0</v>
      </c>
    </row>
    <row r="11" spans="1:15" s="34" customFormat="1" ht="18" customHeight="1">
      <c r="A11" s="171" t="s">
        <v>100</v>
      </c>
      <c r="B11" s="105">
        <v>233874.36240499999</v>
      </c>
      <c r="C11" s="104">
        <v>91.813019999999995</v>
      </c>
      <c r="D11" s="104">
        <v>788.02226800000005</v>
      </c>
      <c r="E11" s="104">
        <v>41.299514000000002</v>
      </c>
      <c r="F11" s="104">
        <v>0</v>
      </c>
      <c r="G11" s="104">
        <v>0</v>
      </c>
      <c r="H11" s="104">
        <v>0</v>
      </c>
      <c r="I11" s="105">
        <v>683335</v>
      </c>
      <c r="J11" s="104">
        <v>1073</v>
      </c>
      <c r="K11" s="104">
        <v>9492</v>
      </c>
      <c r="L11" s="104">
        <v>169</v>
      </c>
      <c r="M11" s="106">
        <v>0</v>
      </c>
      <c r="N11" s="106">
        <v>0</v>
      </c>
      <c r="O11" s="106">
        <v>0</v>
      </c>
    </row>
    <row r="12" spans="1:15" s="34" customFormat="1" ht="14.25" customHeight="1">
      <c r="A12" s="233" t="s">
        <v>766</v>
      </c>
      <c r="B12" s="52">
        <v>257246.806969</v>
      </c>
      <c r="C12" s="51">
        <v>76.01746</v>
      </c>
      <c r="D12" s="51">
        <v>951.39168574999997</v>
      </c>
      <c r="E12" s="51">
        <v>167.37019874999999</v>
      </c>
      <c r="F12" s="234">
        <v>0</v>
      </c>
      <c r="G12" s="234">
        <v>0</v>
      </c>
      <c r="H12" s="234">
        <v>0</v>
      </c>
      <c r="I12" s="52">
        <v>816539</v>
      </c>
      <c r="J12" s="51">
        <v>1033</v>
      </c>
      <c r="K12" s="51">
        <v>32910</v>
      </c>
      <c r="L12" s="51">
        <v>5605</v>
      </c>
      <c r="M12" s="235">
        <v>0</v>
      </c>
      <c r="N12" s="235">
        <v>0</v>
      </c>
      <c r="O12" s="235">
        <v>0</v>
      </c>
    </row>
    <row r="13" spans="1:15" s="34" customFormat="1" ht="13.5" customHeight="1">
      <c r="A13" s="233" t="s">
        <v>804</v>
      </c>
      <c r="B13" s="330">
        <v>259365.839228</v>
      </c>
      <c r="C13" s="330">
        <v>148.170231</v>
      </c>
      <c r="D13" s="330">
        <v>981.89531299999999</v>
      </c>
      <c r="E13" s="330">
        <v>111.245431</v>
      </c>
      <c r="F13" s="330">
        <v>0</v>
      </c>
      <c r="G13" s="330">
        <v>0</v>
      </c>
      <c r="H13" s="330">
        <v>0</v>
      </c>
      <c r="I13" s="330">
        <v>868762</v>
      </c>
      <c r="J13" s="331">
        <v>778</v>
      </c>
      <c r="K13" s="331">
        <v>12129</v>
      </c>
      <c r="L13" s="331">
        <v>753</v>
      </c>
      <c r="M13" s="331">
        <v>0</v>
      </c>
      <c r="N13" s="331">
        <v>0</v>
      </c>
      <c r="O13" s="331">
        <v>0</v>
      </c>
    </row>
    <row r="14" spans="1:15" s="34" customFormat="1" ht="13.5" customHeight="1">
      <c r="A14" s="233" t="s">
        <v>904</v>
      </c>
      <c r="B14" s="330">
        <v>294666.99230799999</v>
      </c>
      <c r="C14" s="330">
        <v>42.601013999999999</v>
      </c>
      <c r="D14" s="330">
        <v>208.87661900000001</v>
      </c>
      <c r="E14" s="330">
        <v>113.02884899999999</v>
      </c>
      <c r="F14" s="330">
        <v>0</v>
      </c>
      <c r="G14" s="330">
        <v>0</v>
      </c>
      <c r="H14" s="330">
        <v>0</v>
      </c>
      <c r="I14" s="330">
        <v>1081158</v>
      </c>
      <c r="J14" s="331">
        <v>724</v>
      </c>
      <c r="K14" s="331">
        <v>2113</v>
      </c>
      <c r="L14" s="331">
        <v>11066</v>
      </c>
      <c r="M14" s="331">
        <v>0</v>
      </c>
      <c r="N14" s="331">
        <v>0</v>
      </c>
      <c r="O14" s="331">
        <v>0</v>
      </c>
    </row>
    <row r="15" spans="1:15" s="34" customFormat="1" ht="13.5" customHeight="1">
      <c r="A15" s="233" t="s">
        <v>917</v>
      </c>
      <c r="B15" s="330">
        <v>260913.34421899999</v>
      </c>
      <c r="C15" s="330">
        <v>142.00041300000001</v>
      </c>
      <c r="D15" s="330">
        <v>417.42802699999999</v>
      </c>
      <c r="E15" s="330">
        <v>117.668449</v>
      </c>
      <c r="F15" s="330">
        <v>0</v>
      </c>
      <c r="G15" s="330">
        <v>0</v>
      </c>
      <c r="H15" s="330">
        <v>0</v>
      </c>
      <c r="I15" s="330">
        <v>1311973</v>
      </c>
      <c r="J15" s="331">
        <v>1095</v>
      </c>
      <c r="K15" s="331">
        <v>8983</v>
      </c>
      <c r="L15" s="331">
        <v>248</v>
      </c>
      <c r="M15" s="331">
        <v>0</v>
      </c>
      <c r="N15" s="331">
        <v>0</v>
      </c>
      <c r="O15" s="331">
        <v>0</v>
      </c>
    </row>
    <row r="16" spans="1:15" s="34" customFormat="1" ht="13.5" customHeight="1">
      <c r="A16" s="233" t="s">
        <v>1149</v>
      </c>
      <c r="B16" s="330">
        <v>306412.71875</v>
      </c>
      <c r="C16" s="330">
        <v>157.909965</v>
      </c>
      <c r="D16" s="330">
        <v>359.71134499999999</v>
      </c>
      <c r="E16" s="330">
        <v>202.63994099999999</v>
      </c>
      <c r="F16" s="330">
        <v>0</v>
      </c>
      <c r="G16" s="330">
        <v>0</v>
      </c>
      <c r="H16" s="330">
        <v>0</v>
      </c>
      <c r="I16" s="330">
        <v>1797458</v>
      </c>
      <c r="J16" s="331">
        <v>8363</v>
      </c>
      <c r="K16" s="331">
        <v>1376</v>
      </c>
      <c r="L16" s="331">
        <v>1493</v>
      </c>
      <c r="M16" s="331">
        <v>0</v>
      </c>
      <c r="N16" s="331">
        <v>0</v>
      </c>
      <c r="O16" s="331">
        <v>0</v>
      </c>
    </row>
    <row r="17" spans="1:9" s="34" customFormat="1" ht="13.5" customHeight="1">
      <c r="A17" s="806"/>
      <c r="B17" s="806"/>
      <c r="C17" s="806"/>
      <c r="D17" s="806"/>
      <c r="E17" s="806"/>
      <c r="F17" s="806"/>
      <c r="G17" s="806"/>
      <c r="H17" s="806"/>
      <c r="I17" s="806"/>
    </row>
    <row r="18" spans="1:9" s="34" customFormat="1" ht="13.5" customHeight="1">
      <c r="A18" s="1080" t="s">
        <v>1150</v>
      </c>
      <c r="B18" s="1080"/>
      <c r="C18" s="1080"/>
      <c r="D18" s="1080"/>
      <c r="E18" s="1080"/>
      <c r="F18" s="1080"/>
      <c r="G18" s="1080"/>
      <c r="H18" s="1080"/>
      <c r="I18" s="1080"/>
    </row>
    <row r="19" spans="1:9" s="34" customFormat="1" ht="13.5" customHeight="1">
      <c r="A19" s="1080" t="s">
        <v>321</v>
      </c>
      <c r="B19" s="1080"/>
      <c r="C19" s="1080"/>
      <c r="D19" s="1080"/>
      <c r="E19" s="1080"/>
      <c r="F19" s="1080"/>
      <c r="G19" s="1080"/>
      <c r="H19" s="1080"/>
      <c r="I19" s="1080"/>
    </row>
    <row r="20" spans="1:9" s="34" customFormat="1" ht="28.35" customHeight="1"/>
    <row r="22" spans="1:9">
      <c r="B22" s="138"/>
      <c r="C22" s="138"/>
      <c r="D22" s="138"/>
      <c r="E22" s="138"/>
      <c r="F22" s="138"/>
      <c r="G22" s="138"/>
      <c r="H22" s="138"/>
    </row>
    <row r="23" spans="1:9">
      <c r="B23" s="138"/>
      <c r="C23" s="138"/>
      <c r="D23" s="138"/>
      <c r="E23" s="138"/>
      <c r="F23" s="138"/>
      <c r="G23" s="138"/>
      <c r="H23" s="138"/>
    </row>
  </sheetData>
  <mergeCells count="6">
    <mergeCell ref="A18:I18"/>
    <mergeCell ref="A19:I19"/>
    <mergeCell ref="A1:I1"/>
    <mergeCell ref="A2:A3"/>
    <mergeCell ref="B2:H2"/>
    <mergeCell ref="I2:O2"/>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2"/>
  <sheetViews>
    <sheetView zoomScaleNormal="100" workbookViewId="0">
      <selection activeCell="H26" sqref="H26"/>
    </sheetView>
  </sheetViews>
  <sheetFormatPr defaultColWidth="9.140625" defaultRowHeight="15"/>
  <cols>
    <col min="1" max="15" width="14.5703125" style="16" bestFit="1" customWidth="1"/>
    <col min="16" max="16" width="4.5703125" style="16" bestFit="1" customWidth="1"/>
    <col min="17" max="16384" width="9.140625" style="16"/>
  </cols>
  <sheetData>
    <row r="1" spans="1:15" ht="18.75" customHeight="1">
      <c r="A1" s="1056" t="s">
        <v>29</v>
      </c>
      <c r="B1" s="1056"/>
      <c r="C1" s="1056"/>
      <c r="D1" s="1056"/>
      <c r="E1" s="1056"/>
      <c r="F1" s="1056"/>
      <c r="G1" s="1056"/>
    </row>
    <row r="2" spans="1:15" s="34" customFormat="1" ht="18" customHeight="1">
      <c r="A2" s="999" t="s">
        <v>132</v>
      </c>
      <c r="B2" s="1005" t="s">
        <v>519</v>
      </c>
      <c r="C2" s="1072"/>
      <c r="D2" s="1072"/>
      <c r="E2" s="1072"/>
      <c r="F2" s="1072"/>
      <c r="G2" s="1072"/>
      <c r="H2" s="1006"/>
      <c r="I2" s="1005" t="s">
        <v>335</v>
      </c>
      <c r="J2" s="1072"/>
      <c r="K2" s="1072"/>
      <c r="L2" s="1072"/>
      <c r="M2" s="1072"/>
      <c r="N2" s="1072"/>
      <c r="O2" s="1006"/>
    </row>
    <row r="3" spans="1:15" s="34" customFormat="1" ht="18" customHeight="1">
      <c r="A3" s="1001"/>
      <c r="B3" s="53" t="s">
        <v>328</v>
      </c>
      <c r="C3" s="53" t="s">
        <v>329</v>
      </c>
      <c r="D3" s="53" t="s">
        <v>330</v>
      </c>
      <c r="E3" s="53" t="s">
        <v>331</v>
      </c>
      <c r="F3" s="53" t="s">
        <v>332</v>
      </c>
      <c r="G3" s="53" t="s">
        <v>333</v>
      </c>
      <c r="H3" s="53" t="s">
        <v>334</v>
      </c>
      <c r="I3" s="53" t="s">
        <v>328</v>
      </c>
      <c r="J3" s="53" t="s">
        <v>329</v>
      </c>
      <c r="K3" s="53" t="s">
        <v>330</v>
      </c>
      <c r="L3" s="53" t="s">
        <v>331</v>
      </c>
      <c r="M3" s="53" t="s">
        <v>332</v>
      </c>
      <c r="N3" s="53" t="s">
        <v>333</v>
      </c>
      <c r="O3" s="53" t="s">
        <v>334</v>
      </c>
    </row>
    <row r="4" spans="1:15" s="41" customFormat="1" ht="18" customHeight="1">
      <c r="A4" s="23" t="s">
        <v>93</v>
      </c>
      <c r="B4" s="57">
        <v>10763442.380000001</v>
      </c>
      <c r="C4" s="40">
        <v>423522.37300000002</v>
      </c>
      <c r="D4" s="40">
        <v>802178.82350000006</v>
      </c>
      <c r="E4" s="40">
        <v>102654.8373</v>
      </c>
      <c r="F4" s="25">
        <v>5613.2649860000001</v>
      </c>
      <c r="G4" s="25">
        <v>8457.3952009999994</v>
      </c>
      <c r="H4" s="25">
        <v>108.80217759999999</v>
      </c>
      <c r="I4" s="40">
        <v>9605752</v>
      </c>
      <c r="J4" s="40">
        <v>134620</v>
      </c>
      <c r="K4" s="40">
        <v>186934</v>
      </c>
      <c r="L4" s="25">
        <v>39830</v>
      </c>
      <c r="M4" s="25">
        <v>2192</v>
      </c>
      <c r="N4" s="25">
        <v>1446</v>
      </c>
      <c r="O4" s="25">
        <v>1102</v>
      </c>
    </row>
    <row r="5" spans="1:15" s="41" customFormat="1" ht="18" customHeight="1">
      <c r="A5" s="23" t="s">
        <v>94</v>
      </c>
      <c r="B5" s="57">
        <v>17185902.469999999</v>
      </c>
      <c r="C5" s="40">
        <v>385376.96</v>
      </c>
      <c r="D5" s="40">
        <v>725011.48</v>
      </c>
      <c r="E5" s="25">
        <v>95412.58</v>
      </c>
      <c r="F5" s="25">
        <v>2566.19</v>
      </c>
      <c r="G5" s="25">
        <v>3978.06</v>
      </c>
      <c r="H5" s="25">
        <v>337.81</v>
      </c>
      <c r="I5" s="40">
        <v>9550579</v>
      </c>
      <c r="J5" s="40">
        <v>158574</v>
      </c>
      <c r="K5" s="40">
        <v>133719</v>
      </c>
      <c r="L5" s="25">
        <v>41862</v>
      </c>
      <c r="M5" s="25">
        <v>3205</v>
      </c>
      <c r="N5" s="25">
        <v>891</v>
      </c>
      <c r="O5" s="25">
        <v>215</v>
      </c>
    </row>
    <row r="6" spans="1:15" s="34" customFormat="1" ht="18" customHeight="1">
      <c r="A6" s="19" t="s">
        <v>95</v>
      </c>
      <c r="B6" s="37">
        <v>1383612.71</v>
      </c>
      <c r="C6" s="21">
        <v>32540.83</v>
      </c>
      <c r="D6" s="21">
        <v>67927.5</v>
      </c>
      <c r="E6" s="21">
        <v>6142.45</v>
      </c>
      <c r="F6" s="21">
        <v>163.47</v>
      </c>
      <c r="G6" s="21">
        <v>235.71</v>
      </c>
      <c r="H6" s="21">
        <v>15.1</v>
      </c>
      <c r="I6" s="37">
        <v>7446480</v>
      </c>
      <c r="J6" s="37">
        <v>186987</v>
      </c>
      <c r="K6" s="37">
        <v>244221</v>
      </c>
      <c r="L6" s="21">
        <v>20151</v>
      </c>
      <c r="M6" s="21">
        <v>2153</v>
      </c>
      <c r="N6" s="21">
        <v>1311</v>
      </c>
      <c r="O6" s="21">
        <v>208</v>
      </c>
    </row>
    <row r="7" spans="1:15" s="34" customFormat="1" ht="18" customHeight="1">
      <c r="A7" s="19" t="s">
        <v>96</v>
      </c>
      <c r="B7" s="37">
        <v>1008786.89</v>
      </c>
      <c r="C7" s="21">
        <v>29443.61</v>
      </c>
      <c r="D7" s="21">
        <v>61724.12</v>
      </c>
      <c r="E7" s="21">
        <v>4723.72</v>
      </c>
      <c r="F7" s="21">
        <v>242.47</v>
      </c>
      <c r="G7" s="21">
        <v>446.3</v>
      </c>
      <c r="H7" s="21">
        <v>10.46</v>
      </c>
      <c r="I7" s="37">
        <v>6213740</v>
      </c>
      <c r="J7" s="37">
        <v>138533</v>
      </c>
      <c r="K7" s="37">
        <v>172878</v>
      </c>
      <c r="L7" s="21">
        <v>38206</v>
      </c>
      <c r="M7" s="21">
        <v>3624</v>
      </c>
      <c r="N7" s="21">
        <v>2767</v>
      </c>
      <c r="O7" s="21">
        <v>108</v>
      </c>
    </row>
    <row r="8" spans="1:15" s="34" customFormat="1" ht="18" customHeight="1">
      <c r="A8" s="19" t="s">
        <v>97</v>
      </c>
      <c r="B8" s="37">
        <v>1253745.3700000001</v>
      </c>
      <c r="C8" s="21">
        <v>36090.39</v>
      </c>
      <c r="D8" s="21">
        <v>81710.28</v>
      </c>
      <c r="E8" s="21">
        <v>6156.59</v>
      </c>
      <c r="F8" s="21">
        <v>296.81</v>
      </c>
      <c r="G8" s="21">
        <v>667.45</v>
      </c>
      <c r="H8" s="21">
        <v>26.72</v>
      </c>
      <c r="I8" s="37">
        <v>6199898</v>
      </c>
      <c r="J8" s="37">
        <v>125198</v>
      </c>
      <c r="K8" s="37">
        <v>156603</v>
      </c>
      <c r="L8" s="21">
        <v>19603</v>
      </c>
      <c r="M8" s="21">
        <v>1989</v>
      </c>
      <c r="N8" s="21">
        <v>4863</v>
      </c>
      <c r="O8" s="21">
        <v>262</v>
      </c>
    </row>
    <row r="9" spans="1:15" s="34" customFormat="1" ht="18" customHeight="1">
      <c r="A9" s="19" t="s">
        <v>98</v>
      </c>
      <c r="B9" s="37">
        <v>1239099.49</v>
      </c>
      <c r="C9" s="21">
        <v>37353.46</v>
      </c>
      <c r="D9" s="37">
        <v>100553.13</v>
      </c>
      <c r="E9" s="21">
        <v>8764.99</v>
      </c>
      <c r="F9" s="21">
        <v>207.98</v>
      </c>
      <c r="G9" s="21">
        <v>751.97</v>
      </c>
      <c r="H9" s="21">
        <v>37.67</v>
      </c>
      <c r="I9" s="37">
        <v>7313494</v>
      </c>
      <c r="J9" s="37">
        <v>155511</v>
      </c>
      <c r="K9" s="37">
        <v>397882</v>
      </c>
      <c r="L9" s="21">
        <v>30365</v>
      </c>
      <c r="M9" s="21">
        <v>2383</v>
      </c>
      <c r="N9" s="21">
        <v>4661</v>
      </c>
      <c r="O9" s="21">
        <v>236</v>
      </c>
    </row>
    <row r="10" spans="1:15" s="34" customFormat="1" ht="18" customHeight="1">
      <c r="A10" s="171" t="s">
        <v>99</v>
      </c>
      <c r="B10" s="37">
        <v>968240.6</v>
      </c>
      <c r="C10" s="21">
        <v>28934.1</v>
      </c>
      <c r="D10" s="21">
        <v>71187.83</v>
      </c>
      <c r="E10" s="21">
        <v>7947.27</v>
      </c>
      <c r="F10" s="21">
        <v>224.57</v>
      </c>
      <c r="G10" s="21">
        <v>308.79000000000002</v>
      </c>
      <c r="H10" s="21">
        <v>18.89</v>
      </c>
      <c r="I10" s="37">
        <v>7208380</v>
      </c>
      <c r="J10" s="37">
        <v>126320</v>
      </c>
      <c r="K10" s="37">
        <v>254374</v>
      </c>
      <c r="L10" s="21">
        <v>39098</v>
      </c>
      <c r="M10" s="21">
        <v>2275</v>
      </c>
      <c r="N10" s="21">
        <v>2439</v>
      </c>
      <c r="O10" s="21">
        <v>149</v>
      </c>
    </row>
    <row r="11" spans="1:15" s="34" customFormat="1" ht="18" customHeight="1">
      <c r="A11" s="108" t="s">
        <v>100</v>
      </c>
      <c r="B11" s="236">
        <v>1389774.99</v>
      </c>
      <c r="C11" s="21">
        <v>30246</v>
      </c>
      <c r="D11" s="21">
        <v>59932.24</v>
      </c>
      <c r="E11" s="21">
        <v>8715.49</v>
      </c>
      <c r="F11" s="21">
        <v>219.06</v>
      </c>
      <c r="G11" s="21">
        <v>405.63</v>
      </c>
      <c r="H11" s="21">
        <v>22.69</v>
      </c>
      <c r="I11" s="37">
        <v>6469819</v>
      </c>
      <c r="J11" s="37">
        <v>131383</v>
      </c>
      <c r="K11" s="37">
        <v>251986</v>
      </c>
      <c r="L11" s="21">
        <v>51357</v>
      </c>
      <c r="M11" s="21">
        <v>5600</v>
      </c>
      <c r="N11" s="21">
        <v>5588</v>
      </c>
      <c r="O11" s="21">
        <v>1215</v>
      </c>
    </row>
    <row r="12" spans="1:15" s="34" customFormat="1" ht="14.25" customHeight="1">
      <c r="A12" s="190" t="s">
        <v>766</v>
      </c>
      <c r="B12" s="332">
        <v>1636348.85</v>
      </c>
      <c r="C12" s="104">
        <v>30540.92</v>
      </c>
      <c r="D12" s="104">
        <v>59910.14</v>
      </c>
      <c r="E12" s="104">
        <v>10024.08</v>
      </c>
      <c r="F12" s="104">
        <v>198.51</v>
      </c>
      <c r="G12" s="104">
        <v>207.29</v>
      </c>
      <c r="H12" s="104">
        <v>47.5</v>
      </c>
      <c r="I12" s="105">
        <v>8038519</v>
      </c>
      <c r="J12" s="105">
        <v>120560</v>
      </c>
      <c r="K12" s="105">
        <v>293964</v>
      </c>
      <c r="L12" s="104">
        <v>59093</v>
      </c>
      <c r="M12" s="104">
        <v>3370</v>
      </c>
      <c r="N12" s="104">
        <v>1266</v>
      </c>
      <c r="O12" s="104">
        <v>579</v>
      </c>
    </row>
    <row r="13" spans="1:15" s="34" customFormat="1" ht="14.25" customHeight="1">
      <c r="A13" s="108" t="s">
        <v>804</v>
      </c>
      <c r="B13" s="52">
        <v>1520995.86</v>
      </c>
      <c r="C13" s="51">
        <v>33406.53</v>
      </c>
      <c r="D13" s="51">
        <v>55357.26</v>
      </c>
      <c r="E13" s="51">
        <v>8959.36</v>
      </c>
      <c r="F13" s="51">
        <v>199.08</v>
      </c>
      <c r="G13" s="51">
        <v>271.24</v>
      </c>
      <c r="H13" s="51">
        <v>28.28</v>
      </c>
      <c r="I13" s="52">
        <v>7376396</v>
      </c>
      <c r="J13" s="52">
        <v>125030</v>
      </c>
      <c r="K13" s="52">
        <v>184015</v>
      </c>
      <c r="L13" s="51">
        <v>60810</v>
      </c>
      <c r="M13" s="51">
        <v>3821</v>
      </c>
      <c r="N13" s="51">
        <v>2080</v>
      </c>
      <c r="O13" s="51">
        <v>198</v>
      </c>
    </row>
    <row r="14" spans="1:15" s="34" customFormat="1" ht="14.25" customHeight="1">
      <c r="A14" s="108" t="s">
        <v>904</v>
      </c>
      <c r="B14" s="52">
        <v>2216491.71</v>
      </c>
      <c r="C14" s="51">
        <v>37458.720000000001</v>
      </c>
      <c r="D14" s="51">
        <v>60888.41</v>
      </c>
      <c r="E14" s="51">
        <v>11015.69</v>
      </c>
      <c r="F14" s="51">
        <v>252.94</v>
      </c>
      <c r="G14" s="51">
        <v>267.51</v>
      </c>
      <c r="H14" s="51">
        <v>24.96</v>
      </c>
      <c r="I14" s="52">
        <v>9445971</v>
      </c>
      <c r="J14" s="52">
        <v>150267</v>
      </c>
      <c r="K14" s="52">
        <v>149807</v>
      </c>
      <c r="L14" s="51">
        <v>90171</v>
      </c>
      <c r="M14" s="51">
        <v>4293</v>
      </c>
      <c r="N14" s="51">
        <v>1868</v>
      </c>
      <c r="O14" s="51">
        <v>732</v>
      </c>
    </row>
    <row r="15" spans="1:15" s="34" customFormat="1" ht="14.25" customHeight="1">
      <c r="A15" s="108" t="s">
        <v>917</v>
      </c>
      <c r="B15" s="52">
        <v>2056561.02</v>
      </c>
      <c r="C15" s="51">
        <v>38981.879999999997</v>
      </c>
      <c r="D15" s="51">
        <v>51490.1</v>
      </c>
      <c r="E15" s="51">
        <v>9690.0300000000007</v>
      </c>
      <c r="F15" s="51">
        <v>240.57</v>
      </c>
      <c r="G15" s="51">
        <v>227.84</v>
      </c>
      <c r="H15" s="51">
        <v>69.97</v>
      </c>
      <c r="I15" s="52">
        <v>8281222</v>
      </c>
      <c r="J15" s="52">
        <v>218478</v>
      </c>
      <c r="K15" s="52">
        <v>136614</v>
      </c>
      <c r="L15" s="51">
        <v>42850</v>
      </c>
      <c r="M15" s="51">
        <v>3529</v>
      </c>
      <c r="N15" s="51">
        <v>2096</v>
      </c>
      <c r="O15" s="51">
        <v>399</v>
      </c>
    </row>
    <row r="16" spans="1:15" s="34" customFormat="1" ht="13.5" customHeight="1">
      <c r="A16" s="108" t="s">
        <v>1149</v>
      </c>
      <c r="B16" s="52">
        <v>2512244.98</v>
      </c>
      <c r="C16" s="51">
        <v>50380.51</v>
      </c>
      <c r="D16" s="51">
        <v>54330.48</v>
      </c>
      <c r="E16" s="51">
        <v>13272.92</v>
      </c>
      <c r="F16" s="51">
        <v>320.74</v>
      </c>
      <c r="G16" s="51">
        <v>188.33</v>
      </c>
      <c r="H16" s="51">
        <v>35.57</v>
      </c>
      <c r="I16" s="52">
        <v>9550579</v>
      </c>
      <c r="J16" s="52">
        <v>158574</v>
      </c>
      <c r="K16" s="52">
        <v>133719</v>
      </c>
      <c r="L16" s="51">
        <v>41862</v>
      </c>
      <c r="M16" s="51">
        <v>3205</v>
      </c>
      <c r="N16" s="51">
        <v>891</v>
      </c>
      <c r="O16" s="51">
        <v>215</v>
      </c>
    </row>
    <row r="17" spans="1:9" s="34" customFormat="1" ht="13.5" customHeight="1">
      <c r="A17" s="805"/>
      <c r="B17" s="805"/>
      <c r="C17" s="805"/>
      <c r="D17" s="805"/>
      <c r="E17" s="805"/>
      <c r="F17" s="805"/>
      <c r="G17" s="805"/>
      <c r="H17" s="805"/>
      <c r="I17" s="805"/>
    </row>
    <row r="18" spans="1:9" s="34" customFormat="1" ht="13.5" customHeight="1">
      <c r="A18" s="977" t="s">
        <v>1150</v>
      </c>
      <c r="B18" s="977"/>
      <c r="C18" s="977"/>
      <c r="D18" s="977"/>
      <c r="E18" s="977"/>
      <c r="F18" s="977"/>
      <c r="G18" s="977"/>
      <c r="H18" s="977"/>
      <c r="I18" s="977"/>
    </row>
    <row r="19" spans="1:9" s="34" customFormat="1" ht="13.5" customHeight="1">
      <c r="A19" s="977" t="s">
        <v>208</v>
      </c>
      <c r="B19" s="977"/>
      <c r="C19" s="977"/>
      <c r="D19" s="977"/>
      <c r="E19" s="977"/>
      <c r="F19" s="977"/>
      <c r="G19" s="977"/>
      <c r="H19" s="977"/>
      <c r="I19" s="977"/>
    </row>
    <row r="20" spans="1:9" s="34" customFormat="1" ht="24.6" customHeight="1"/>
    <row r="21" spans="1:9">
      <c r="B21" s="138"/>
      <c r="C21" s="138"/>
      <c r="D21" s="138"/>
      <c r="E21" s="138"/>
      <c r="F21" s="138"/>
      <c r="G21" s="138"/>
      <c r="H21" s="138"/>
    </row>
    <row r="22" spans="1:9">
      <c r="B22" s="138"/>
      <c r="C22" s="138"/>
      <c r="D22" s="138"/>
      <c r="E22" s="138"/>
      <c r="F22" s="138"/>
      <c r="G22" s="138"/>
      <c r="H22" s="138"/>
    </row>
  </sheetData>
  <mergeCells count="6">
    <mergeCell ref="A19:I19"/>
    <mergeCell ref="A18:I18"/>
    <mergeCell ref="A1:G1"/>
    <mergeCell ref="A2:A3"/>
    <mergeCell ref="B2:H2"/>
    <mergeCell ref="I2:O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2"/>
  <sheetViews>
    <sheetView zoomScaleNormal="100" workbookViewId="0">
      <selection activeCell="E27" sqref="E27"/>
    </sheetView>
  </sheetViews>
  <sheetFormatPr defaultColWidth="9.140625" defaultRowHeight="15"/>
  <cols>
    <col min="1" max="9" width="14.5703125" style="16" bestFit="1" customWidth="1"/>
    <col min="10" max="10" width="5" style="16" bestFit="1" customWidth="1"/>
    <col min="11" max="16384" width="9.140625" style="16"/>
  </cols>
  <sheetData>
    <row r="1" spans="1:9" ht="18.75" customHeight="1">
      <c r="A1" s="1056" t="s">
        <v>336</v>
      </c>
      <c r="B1" s="1056"/>
      <c r="C1" s="1056"/>
      <c r="D1" s="1056"/>
      <c r="E1" s="1056"/>
      <c r="F1" s="1056"/>
      <c r="G1" s="1056"/>
    </row>
    <row r="2" spans="1:9" s="34" customFormat="1" ht="27" customHeight="1">
      <c r="A2" s="999" t="s">
        <v>132</v>
      </c>
      <c r="B2" s="1005" t="s">
        <v>172</v>
      </c>
      <c r="C2" s="1072"/>
      <c r="D2" s="1072"/>
      <c r="E2" s="1006"/>
      <c r="F2" s="1140" t="s">
        <v>337</v>
      </c>
      <c r="G2" s="1141"/>
      <c r="H2" s="1141"/>
      <c r="I2" s="1142"/>
    </row>
    <row r="3" spans="1:9" s="34" customFormat="1" ht="18" customHeight="1">
      <c r="A3" s="1001"/>
      <c r="B3" s="53" t="s">
        <v>328</v>
      </c>
      <c r="C3" s="53" t="s">
        <v>329</v>
      </c>
      <c r="D3" s="53" t="s">
        <v>330</v>
      </c>
      <c r="E3" s="53" t="s">
        <v>331</v>
      </c>
      <c r="F3" s="53" t="s">
        <v>328</v>
      </c>
      <c r="G3" s="53" t="s">
        <v>329</v>
      </c>
      <c r="H3" s="53" t="s">
        <v>330</v>
      </c>
      <c r="I3" s="53" t="s">
        <v>331</v>
      </c>
    </row>
    <row r="4" spans="1:9" s="41" customFormat="1" ht="18" customHeight="1">
      <c r="A4" s="23" t="s">
        <v>93</v>
      </c>
      <c r="B4" s="25">
        <v>95917.563800000004</v>
      </c>
      <c r="C4" s="25">
        <v>510.36866930000002</v>
      </c>
      <c r="D4" s="25">
        <v>1958.8321100000001</v>
      </c>
      <c r="E4" s="25">
        <v>7.9315542499999996</v>
      </c>
      <c r="F4" s="25">
        <v>70966</v>
      </c>
      <c r="G4" s="25">
        <v>111</v>
      </c>
      <c r="H4" s="25">
        <v>270</v>
      </c>
      <c r="I4" s="25">
        <v>100</v>
      </c>
    </row>
    <row r="5" spans="1:9" s="41" customFormat="1" ht="18" customHeight="1">
      <c r="A5" s="23" t="s">
        <v>94</v>
      </c>
      <c r="B5" s="25">
        <v>77918.385009999998</v>
      </c>
      <c r="C5" s="25">
        <v>77.658176749999996</v>
      </c>
      <c r="D5" s="25">
        <v>2839.227574</v>
      </c>
      <c r="E5" s="25">
        <v>232.07527880000001</v>
      </c>
      <c r="F5" s="25">
        <v>21173</v>
      </c>
      <c r="G5" s="25">
        <v>5767</v>
      </c>
      <c r="H5" s="25">
        <v>0</v>
      </c>
      <c r="I5" s="25">
        <v>0</v>
      </c>
    </row>
    <row r="6" spans="1:9" s="34" customFormat="1" ht="18" customHeight="1">
      <c r="A6" s="19" t="s">
        <v>95</v>
      </c>
      <c r="B6" s="21">
        <v>9570.2027400000006</v>
      </c>
      <c r="C6" s="21">
        <v>8.6242909999999995</v>
      </c>
      <c r="D6" s="21">
        <v>44.104617500000003</v>
      </c>
      <c r="E6" s="21">
        <v>2.70398725</v>
      </c>
      <c r="F6" s="21">
        <v>72722</v>
      </c>
      <c r="G6" s="21">
        <v>155</v>
      </c>
      <c r="H6" s="21">
        <v>156</v>
      </c>
      <c r="I6" s="21">
        <v>10</v>
      </c>
    </row>
    <row r="7" spans="1:9" s="34" customFormat="1" ht="18" customHeight="1">
      <c r="A7" s="19" t="s">
        <v>96</v>
      </c>
      <c r="B7" s="21">
        <v>12589.449265499999</v>
      </c>
      <c r="C7" s="21">
        <v>6.4888320000000004</v>
      </c>
      <c r="D7" s="21">
        <v>11.5104285</v>
      </c>
      <c r="E7" s="21">
        <v>6.769E-2</v>
      </c>
      <c r="F7" s="37">
        <v>115016</v>
      </c>
      <c r="G7" s="21">
        <v>48</v>
      </c>
      <c r="H7" s="21">
        <v>325</v>
      </c>
      <c r="I7" s="21">
        <v>0</v>
      </c>
    </row>
    <row r="8" spans="1:9" s="34" customFormat="1" ht="18" customHeight="1">
      <c r="A8" s="19" t="s">
        <v>97</v>
      </c>
      <c r="B8" s="21">
        <v>14299.30021125</v>
      </c>
      <c r="C8" s="21">
        <v>5.9010512500000001</v>
      </c>
      <c r="D8" s="21">
        <v>159.3773085</v>
      </c>
      <c r="E8" s="21">
        <v>0</v>
      </c>
      <c r="F8" s="21">
        <v>24714</v>
      </c>
      <c r="G8" s="21">
        <v>136</v>
      </c>
      <c r="H8" s="21">
        <v>393</v>
      </c>
      <c r="I8" s="21">
        <v>0</v>
      </c>
    </row>
    <row r="9" spans="1:9" s="34" customFormat="1" ht="18" customHeight="1">
      <c r="A9" s="19" t="s">
        <v>98</v>
      </c>
      <c r="B9" s="21">
        <v>5794.6480462500003</v>
      </c>
      <c r="C9" s="21">
        <v>4.8976822499999999</v>
      </c>
      <c r="D9" s="21">
        <v>591.60041024999998</v>
      </c>
      <c r="E9" s="21">
        <v>0</v>
      </c>
      <c r="F9" s="21">
        <v>18214</v>
      </c>
      <c r="G9" s="21">
        <v>177</v>
      </c>
      <c r="H9" s="21">
        <v>49500</v>
      </c>
      <c r="I9" s="21">
        <v>0</v>
      </c>
    </row>
    <row r="10" spans="1:9" s="34" customFormat="1" ht="18" customHeight="1">
      <c r="A10" s="19" t="s">
        <v>99</v>
      </c>
      <c r="B10" s="21">
        <v>4825.9174652499996</v>
      </c>
      <c r="C10" s="21">
        <v>5.3239735000000001</v>
      </c>
      <c r="D10" s="21">
        <v>555.57188199999996</v>
      </c>
      <c r="E10" s="21">
        <v>7.7254589999999999</v>
      </c>
      <c r="F10" s="21">
        <v>19057</v>
      </c>
      <c r="G10" s="21">
        <v>268</v>
      </c>
      <c r="H10" s="21">
        <v>2265</v>
      </c>
      <c r="I10" s="21">
        <v>0</v>
      </c>
    </row>
    <row r="11" spans="1:9" s="34" customFormat="1" ht="18" customHeight="1">
      <c r="A11" s="171" t="s">
        <v>100</v>
      </c>
      <c r="B11" s="104">
        <v>4483.4567189999998</v>
      </c>
      <c r="C11" s="104">
        <v>6.4670670000000001</v>
      </c>
      <c r="D11" s="104">
        <v>128.47187099999999</v>
      </c>
      <c r="E11" s="104">
        <v>0</v>
      </c>
      <c r="F11" s="104">
        <v>19474</v>
      </c>
      <c r="G11" s="104">
        <v>245</v>
      </c>
      <c r="H11" s="104">
        <v>9059</v>
      </c>
      <c r="I11" s="104">
        <v>0</v>
      </c>
    </row>
    <row r="12" spans="1:9" s="34" customFormat="1" ht="18" customHeight="1">
      <c r="A12" s="108" t="s">
        <v>766</v>
      </c>
      <c r="B12" s="51">
        <v>3806.2227459999999</v>
      </c>
      <c r="C12" s="51">
        <v>2.4720770000000001</v>
      </c>
      <c r="D12" s="51">
        <v>515.92247029999999</v>
      </c>
      <c r="E12" s="51">
        <v>107.551473</v>
      </c>
      <c r="F12" s="51">
        <v>65832</v>
      </c>
      <c r="G12" s="51">
        <v>1</v>
      </c>
      <c r="H12" s="51">
        <v>14316</v>
      </c>
      <c r="I12" s="51">
        <v>6440</v>
      </c>
    </row>
    <row r="13" spans="1:9" s="34" customFormat="1" ht="15.75" customHeight="1">
      <c r="A13" s="108" t="s">
        <v>804</v>
      </c>
      <c r="B13" s="51">
        <v>3856.7203460000001</v>
      </c>
      <c r="C13" s="51">
        <v>8.8522110000000005</v>
      </c>
      <c r="D13" s="51">
        <v>361.14796430000001</v>
      </c>
      <c r="E13" s="51">
        <v>50.884502500000004</v>
      </c>
      <c r="F13" s="51">
        <v>41802</v>
      </c>
      <c r="G13" s="51">
        <v>249</v>
      </c>
      <c r="H13" s="51">
        <v>140</v>
      </c>
      <c r="I13" s="51">
        <v>3430</v>
      </c>
    </row>
    <row r="14" spans="1:9" s="34" customFormat="1" ht="15.75" customHeight="1">
      <c r="A14" s="108" t="s">
        <v>904</v>
      </c>
      <c r="B14" s="51">
        <v>9956.3995397500057</v>
      </c>
      <c r="C14" s="51">
        <v>1.8219127499999999</v>
      </c>
      <c r="D14" s="51">
        <v>68.007906250000019</v>
      </c>
      <c r="E14" s="51">
        <v>29.596681</v>
      </c>
      <c r="F14" s="51">
        <v>40706</v>
      </c>
      <c r="G14" s="51">
        <v>85</v>
      </c>
      <c r="H14" s="51">
        <v>100</v>
      </c>
      <c r="I14" s="51">
        <v>4559</v>
      </c>
    </row>
    <row r="15" spans="1:9" s="34" customFormat="1" ht="15.75" customHeight="1">
      <c r="A15" s="108" t="s">
        <v>917</v>
      </c>
      <c r="B15" s="51">
        <v>4178.9249987500052</v>
      </c>
      <c r="C15" s="51">
        <v>10.07606425</v>
      </c>
      <c r="D15" s="51">
        <v>183.03958574999999</v>
      </c>
      <c r="E15" s="51">
        <v>33.545486000000004</v>
      </c>
      <c r="F15" s="51">
        <v>36410</v>
      </c>
      <c r="G15" s="51">
        <v>612</v>
      </c>
      <c r="H15" s="51">
        <v>250</v>
      </c>
      <c r="I15" s="51">
        <v>0</v>
      </c>
    </row>
    <row r="16" spans="1:9" s="34" customFormat="1" ht="15.75" customHeight="1">
      <c r="A16" s="108" t="s">
        <v>1149</v>
      </c>
      <c r="B16" s="51">
        <v>4557.14293</v>
      </c>
      <c r="C16" s="51">
        <v>16.733014749999999</v>
      </c>
      <c r="D16" s="51">
        <v>220.47312930000001</v>
      </c>
      <c r="E16" s="51">
        <v>0</v>
      </c>
      <c r="F16" s="51">
        <v>21173</v>
      </c>
      <c r="G16" s="51">
        <v>5767</v>
      </c>
      <c r="H16" s="51">
        <v>0</v>
      </c>
      <c r="I16" s="51">
        <v>0</v>
      </c>
    </row>
    <row r="17" spans="1:9" s="34" customFormat="1" ht="15" customHeight="1">
      <c r="A17" s="977"/>
      <c r="B17" s="977"/>
      <c r="C17" s="977"/>
      <c r="D17" s="977"/>
      <c r="E17" s="977"/>
      <c r="F17" s="977"/>
      <c r="G17" s="977"/>
      <c r="H17" s="977"/>
      <c r="I17" s="977"/>
    </row>
    <row r="18" spans="1:9" s="34" customFormat="1" ht="15" customHeight="1">
      <c r="A18" s="977" t="s">
        <v>1150</v>
      </c>
      <c r="B18" s="977"/>
      <c r="C18" s="977"/>
      <c r="D18" s="977"/>
      <c r="E18" s="977"/>
      <c r="F18" s="977"/>
      <c r="G18" s="977"/>
      <c r="H18" s="977"/>
      <c r="I18" s="977"/>
    </row>
    <row r="19" spans="1:9" s="34" customFormat="1" ht="15" customHeight="1">
      <c r="A19" s="977" t="s">
        <v>177</v>
      </c>
      <c r="B19" s="977"/>
      <c r="C19" s="977"/>
      <c r="D19" s="977"/>
      <c r="E19" s="977"/>
      <c r="F19" s="977"/>
      <c r="G19" s="977"/>
      <c r="H19" s="977"/>
      <c r="I19" s="977"/>
    </row>
    <row r="20" spans="1:9" s="34" customFormat="1" ht="24.6" customHeight="1"/>
    <row r="21" spans="1:9">
      <c r="D21" s="55">
        <f>B5+C5+D5+E5</f>
        <v>81067.346039550001</v>
      </c>
    </row>
    <row r="22" spans="1:9">
      <c r="B22" s="55"/>
      <c r="C22" s="55"/>
      <c r="D22" s="55"/>
      <c r="E22" s="55"/>
    </row>
  </sheetData>
  <mergeCells count="7">
    <mergeCell ref="A18:I18"/>
    <mergeCell ref="A19:I19"/>
    <mergeCell ref="A1:G1"/>
    <mergeCell ref="A2:A3"/>
    <mergeCell ref="B2:E2"/>
    <mergeCell ref="F2:I2"/>
    <mergeCell ref="A17:I17"/>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2"/>
  <sheetViews>
    <sheetView zoomScaleNormal="100" workbookViewId="0">
      <selection activeCell="G22" sqref="G22"/>
    </sheetView>
  </sheetViews>
  <sheetFormatPr defaultColWidth="9.140625" defaultRowHeight="15"/>
  <cols>
    <col min="1" max="1" width="12.140625" style="16" bestFit="1" customWidth="1"/>
    <col min="2" max="2" width="12.140625" style="16" customWidth="1"/>
    <col min="3" max="6" width="12.140625" style="16" bestFit="1" customWidth="1"/>
    <col min="7" max="7" width="12.140625" style="16" customWidth="1"/>
    <col min="8" max="11" width="12.140625" style="16" bestFit="1" customWidth="1"/>
    <col min="12" max="12" width="22.42578125" style="16" bestFit="1" customWidth="1"/>
    <col min="13" max="13" width="4.5703125" style="16" bestFit="1" customWidth="1"/>
    <col min="14" max="16384" width="9.140625" style="16"/>
  </cols>
  <sheetData>
    <row r="1" spans="1:12" ht="13.5" customHeight="1">
      <c r="A1" s="1056" t="s">
        <v>520</v>
      </c>
      <c r="B1" s="1056"/>
      <c r="C1" s="1056"/>
      <c r="D1" s="1056"/>
      <c r="E1" s="1056"/>
      <c r="F1" s="1056"/>
      <c r="G1" s="1056"/>
      <c r="H1" s="1056"/>
      <c r="I1" s="1056"/>
      <c r="J1" s="1056"/>
      <c r="K1" s="1056"/>
      <c r="L1" s="1056"/>
    </row>
    <row r="2" spans="1:12" s="34" customFormat="1" ht="19.5" customHeight="1">
      <c r="A2" s="999" t="s">
        <v>132</v>
      </c>
      <c r="B2" s="1145" t="s">
        <v>316</v>
      </c>
      <c r="C2" s="1146"/>
      <c r="D2" s="1146"/>
      <c r="E2" s="1146"/>
      <c r="F2" s="1147"/>
      <c r="G2" s="1005" t="s">
        <v>323</v>
      </c>
      <c r="H2" s="1143"/>
      <c r="I2" s="1143"/>
      <c r="J2" s="1143"/>
      <c r="K2" s="1144"/>
    </row>
    <row r="3" spans="1:12" s="34" customFormat="1" ht="15" customHeight="1">
      <c r="A3" s="1059"/>
      <c r="B3" s="438" t="s">
        <v>905</v>
      </c>
      <c r="C3" s="432" t="s">
        <v>338</v>
      </c>
      <c r="D3" s="53" t="s">
        <v>521</v>
      </c>
      <c r="E3" s="53" t="s">
        <v>522</v>
      </c>
      <c r="F3" s="53" t="s">
        <v>339</v>
      </c>
      <c r="G3" s="53" t="s">
        <v>905</v>
      </c>
      <c r="H3" s="53" t="s">
        <v>338</v>
      </c>
      <c r="I3" s="53" t="s">
        <v>521</v>
      </c>
      <c r="J3" s="53" t="s">
        <v>522</v>
      </c>
      <c r="K3" s="53" t="s">
        <v>339</v>
      </c>
    </row>
    <row r="4" spans="1:12" s="41" customFormat="1" ht="17.25" customHeight="1">
      <c r="A4" s="23" t="s">
        <v>93</v>
      </c>
      <c r="B4" s="483">
        <v>251146.0233</v>
      </c>
      <c r="C4" s="40">
        <v>1472403.9682999996</v>
      </c>
      <c r="D4" s="40">
        <v>333699.70060000004</v>
      </c>
      <c r="E4" s="25">
        <v>12648.0532</v>
      </c>
      <c r="F4" s="25">
        <v>10402.838299999999</v>
      </c>
      <c r="G4" s="25">
        <v>816363.59300000011</v>
      </c>
      <c r="H4" s="40">
        <v>1855960.5242000001</v>
      </c>
      <c r="I4" s="40">
        <v>371111.32260000001</v>
      </c>
      <c r="J4" s="25">
        <v>27.162199999999999</v>
      </c>
      <c r="K4" s="25">
        <v>0</v>
      </c>
    </row>
    <row r="5" spans="1:12" s="41" customFormat="1" ht="17.25" customHeight="1">
      <c r="A5" s="23" t="s">
        <v>94</v>
      </c>
      <c r="B5" s="40">
        <v>461775.0674</v>
      </c>
      <c r="C5" s="40">
        <v>1810060.8941000002</v>
      </c>
      <c r="D5" s="40">
        <v>271631.9328999999</v>
      </c>
      <c r="E5" s="25">
        <v>34010.708500000008</v>
      </c>
      <c r="F5" s="25">
        <v>13154.755800000001</v>
      </c>
      <c r="G5" s="25">
        <v>812316.2041999998</v>
      </c>
      <c r="H5" s="40">
        <v>2022731.7432000001</v>
      </c>
      <c r="I5" s="40">
        <v>273744.01510000002</v>
      </c>
      <c r="J5" s="25">
        <v>28522.546200000004</v>
      </c>
      <c r="K5" s="25">
        <v>0</v>
      </c>
    </row>
    <row r="6" spans="1:12" s="34" customFormat="1" ht="17.25" customHeight="1">
      <c r="A6" s="19" t="s">
        <v>95</v>
      </c>
      <c r="B6" s="21">
        <v>40299.715700000008</v>
      </c>
      <c r="C6" s="37">
        <v>152931.55300000001</v>
      </c>
      <c r="D6" s="21">
        <v>18315.182799999999</v>
      </c>
      <c r="E6" s="21">
        <v>862.70920000000001</v>
      </c>
      <c r="F6" s="21">
        <v>4357.5148000000008</v>
      </c>
      <c r="G6" s="21">
        <v>74548.993199999983</v>
      </c>
      <c r="H6" s="37">
        <v>132970.07049999991</v>
      </c>
      <c r="I6" s="21">
        <v>24350.009600000005</v>
      </c>
      <c r="J6" s="21">
        <v>0</v>
      </c>
      <c r="K6" s="21">
        <v>0</v>
      </c>
    </row>
    <row r="7" spans="1:12" s="34" customFormat="1" ht="17.25" customHeight="1">
      <c r="A7" s="19" t="s">
        <v>96</v>
      </c>
      <c r="B7" s="21">
        <v>32932.728200000005</v>
      </c>
      <c r="C7" s="21">
        <v>87281.746299999984</v>
      </c>
      <c r="D7" s="21">
        <v>15070.288700000001</v>
      </c>
      <c r="E7" s="21">
        <v>21351.003799999999</v>
      </c>
      <c r="F7" s="21">
        <v>590.16619999999978</v>
      </c>
      <c r="G7" s="21">
        <v>75475.657000000036</v>
      </c>
      <c r="H7" s="37">
        <v>139059.51550000001</v>
      </c>
      <c r="I7" s="21">
        <v>17661.910899999995</v>
      </c>
      <c r="J7" s="21">
        <v>28522.546200000001</v>
      </c>
      <c r="K7" s="21">
        <v>0</v>
      </c>
    </row>
    <row r="8" spans="1:12" s="34" customFormat="1" ht="17.25" customHeight="1">
      <c r="A8" s="19" t="s">
        <v>97</v>
      </c>
      <c r="B8" s="21">
        <v>42675.865399999981</v>
      </c>
      <c r="C8" s="37">
        <v>139175.24639999997</v>
      </c>
      <c r="D8" s="21">
        <v>17255.104500000001</v>
      </c>
      <c r="E8" s="21">
        <v>2932.1697000000004</v>
      </c>
      <c r="F8" s="21">
        <v>31.580899999999996</v>
      </c>
      <c r="G8" s="21">
        <v>75039.053200000038</v>
      </c>
      <c r="H8" s="37">
        <v>204219.5007</v>
      </c>
      <c r="I8" s="21">
        <v>21937.318900000002</v>
      </c>
      <c r="J8" s="21">
        <v>0</v>
      </c>
      <c r="K8" s="21">
        <v>0</v>
      </c>
    </row>
    <row r="9" spans="1:12" s="34" customFormat="1" ht="17.25" customHeight="1">
      <c r="A9" s="19" t="s">
        <v>98</v>
      </c>
      <c r="B9" s="21">
        <v>40401.247800000005</v>
      </c>
      <c r="C9" s="37">
        <v>142730.76350000009</v>
      </c>
      <c r="D9" s="21">
        <v>18228.3305</v>
      </c>
      <c r="E9" s="21">
        <v>927.37199999999996</v>
      </c>
      <c r="F9" s="21">
        <v>22.113800000000001</v>
      </c>
      <c r="G9" s="21">
        <v>67572.048899999994</v>
      </c>
      <c r="H9" s="37">
        <v>198031.99400000004</v>
      </c>
      <c r="I9" s="21">
        <v>33049.655400000003</v>
      </c>
      <c r="J9" s="21">
        <v>0</v>
      </c>
      <c r="K9" s="21">
        <v>0</v>
      </c>
    </row>
    <row r="10" spans="1:12" s="34" customFormat="1" ht="17.25" customHeight="1">
      <c r="A10" s="19" t="s">
        <v>99</v>
      </c>
      <c r="B10" s="21">
        <v>42070.784300000007</v>
      </c>
      <c r="C10" s="37">
        <v>130912.65630000005</v>
      </c>
      <c r="D10" s="21">
        <v>21832.705900000004</v>
      </c>
      <c r="E10" s="21">
        <v>338.35680000000008</v>
      </c>
      <c r="F10" s="21">
        <v>12.678799999999999</v>
      </c>
      <c r="G10" s="21">
        <v>65618.211299999966</v>
      </c>
      <c r="H10" s="37">
        <v>198237.86539999998</v>
      </c>
      <c r="I10" s="21">
        <v>19878.872799999997</v>
      </c>
      <c r="J10" s="21">
        <v>0</v>
      </c>
      <c r="K10" s="21">
        <v>0</v>
      </c>
    </row>
    <row r="11" spans="1:12" s="34" customFormat="1" ht="17.25" customHeight="1">
      <c r="A11" s="19" t="s">
        <v>100</v>
      </c>
      <c r="B11" s="21">
        <v>43781.035099999986</v>
      </c>
      <c r="C11" s="37">
        <v>165830.84889999998</v>
      </c>
      <c r="D11" s="21">
        <v>24534.542199999993</v>
      </c>
      <c r="E11" s="21">
        <v>576.36130000000003</v>
      </c>
      <c r="F11" s="21">
        <v>5.6178000000000008</v>
      </c>
      <c r="G11" s="21">
        <v>71370.952899999931</v>
      </c>
      <c r="H11" s="37">
        <v>201329.02510000006</v>
      </c>
      <c r="I11" s="21">
        <v>24127.474899999997</v>
      </c>
      <c r="J11" s="21">
        <v>0</v>
      </c>
      <c r="K11" s="21">
        <v>0</v>
      </c>
    </row>
    <row r="12" spans="1:12" s="34" customFormat="1" ht="15" customHeight="1">
      <c r="A12" s="171" t="s">
        <v>766</v>
      </c>
      <c r="B12" s="21">
        <v>42316.859700000001</v>
      </c>
      <c r="C12" s="105">
        <v>178767.25619999997</v>
      </c>
      <c r="D12" s="104">
        <v>36233.271199999988</v>
      </c>
      <c r="E12" s="104">
        <v>962.49160000000029</v>
      </c>
      <c r="F12" s="104">
        <v>86.108999999999995</v>
      </c>
      <c r="G12" s="104">
        <v>75559.162499999991</v>
      </c>
      <c r="H12" s="105">
        <v>157403.69399999999</v>
      </c>
      <c r="I12" s="104">
        <v>24406.162900000007</v>
      </c>
      <c r="J12" s="105">
        <v>0</v>
      </c>
      <c r="K12" s="105">
        <v>0</v>
      </c>
    </row>
    <row r="13" spans="1:12" s="34" customFormat="1" ht="15" customHeight="1">
      <c r="A13" s="190" t="s">
        <v>804</v>
      </c>
      <c r="B13" s="104">
        <v>40357.301400000004</v>
      </c>
      <c r="C13" s="198">
        <v>181076.83079999994</v>
      </c>
      <c r="D13" s="197">
        <v>38527.960500000001</v>
      </c>
      <c r="E13" s="197">
        <v>570.26089999999999</v>
      </c>
      <c r="F13" s="197">
        <v>7.5536000000000003</v>
      </c>
      <c r="G13" s="197">
        <v>60804.168600000034</v>
      </c>
      <c r="H13" s="198">
        <v>184321.23990000002</v>
      </c>
      <c r="I13" s="197">
        <v>21816.122200000005</v>
      </c>
      <c r="J13" s="198">
        <v>0</v>
      </c>
      <c r="K13" s="198">
        <v>0</v>
      </c>
    </row>
    <row r="14" spans="1:12" s="34" customFormat="1" ht="15" customHeight="1">
      <c r="A14" s="108" t="s">
        <v>904</v>
      </c>
      <c r="B14" s="51">
        <v>40901.704900000004</v>
      </c>
      <c r="C14" s="52">
        <v>226506.98189999998</v>
      </c>
      <c r="D14" s="51">
        <v>26699.901099999988</v>
      </c>
      <c r="E14" s="51">
        <v>475.57040000000001</v>
      </c>
      <c r="F14" s="51">
        <v>345.22319999999991</v>
      </c>
      <c r="G14" s="51">
        <v>88184.15679999991</v>
      </c>
      <c r="H14" s="52">
        <v>220834.10130000013</v>
      </c>
      <c r="I14" s="51">
        <v>34554.740199999993</v>
      </c>
      <c r="J14" s="52">
        <v>0</v>
      </c>
      <c r="K14" s="52">
        <v>0</v>
      </c>
    </row>
    <row r="15" spans="1:12" s="34" customFormat="1" ht="15" customHeight="1">
      <c r="A15" s="108" t="s">
        <v>917</v>
      </c>
      <c r="B15" s="51">
        <v>40382.0789</v>
      </c>
      <c r="C15" s="52">
        <v>192973.8677</v>
      </c>
      <c r="D15" s="51">
        <v>22166.3325</v>
      </c>
      <c r="E15" s="51">
        <v>931.84870000000001</v>
      </c>
      <c r="F15" s="51">
        <v>5041.7794000000013</v>
      </c>
      <c r="G15" s="51">
        <v>68934.497700000022</v>
      </c>
      <c r="H15" s="52">
        <v>201949.90640000001</v>
      </c>
      <c r="I15" s="51">
        <v>33254.510999999999</v>
      </c>
      <c r="J15" s="52">
        <v>0</v>
      </c>
      <c r="K15" s="52">
        <v>0</v>
      </c>
    </row>
    <row r="16" spans="1:12" s="34" customFormat="1" ht="15" customHeight="1">
      <c r="A16" s="108" t="s">
        <v>1149</v>
      </c>
      <c r="B16" s="51">
        <v>55655.745999999999</v>
      </c>
      <c r="C16" s="52">
        <v>211873.14310000002</v>
      </c>
      <c r="D16" s="51">
        <v>32768.312999999995</v>
      </c>
      <c r="E16" s="51">
        <v>4082.5641000000005</v>
      </c>
      <c r="F16" s="51">
        <v>2654.4182999999994</v>
      </c>
      <c r="G16" s="51">
        <v>89209.302099999957</v>
      </c>
      <c r="H16" s="52">
        <v>184374.83040000009</v>
      </c>
      <c r="I16" s="51">
        <v>18707.236300000004</v>
      </c>
      <c r="J16" s="52">
        <v>0</v>
      </c>
      <c r="K16" s="52">
        <v>0</v>
      </c>
    </row>
    <row r="17" spans="1:11" s="34" customFormat="1" ht="13.5" customHeight="1">
      <c r="A17" s="1080" t="s">
        <v>1150</v>
      </c>
      <c r="B17" s="1080"/>
      <c r="C17" s="1080"/>
      <c r="D17" s="1080"/>
      <c r="E17" s="1080"/>
      <c r="F17" s="1080"/>
      <c r="G17" s="1080"/>
      <c r="H17" s="1080"/>
      <c r="I17" s="1080"/>
      <c r="J17" s="1080"/>
      <c r="K17" s="1080"/>
    </row>
    <row r="18" spans="1:11" s="34" customFormat="1" ht="28.35" customHeight="1">
      <c r="A18" s="1080" t="s">
        <v>321</v>
      </c>
      <c r="B18" s="1080"/>
      <c r="C18" s="1080"/>
      <c r="D18" s="1080"/>
      <c r="E18" s="1080"/>
      <c r="F18" s="1080"/>
      <c r="G18" s="1080"/>
      <c r="H18" s="1080"/>
      <c r="I18" s="1080"/>
      <c r="J18" s="1080"/>
      <c r="K18" s="1080"/>
    </row>
    <row r="19" spans="1:11">
      <c r="A19" s="34"/>
      <c r="B19" s="34"/>
      <c r="C19" s="34"/>
      <c r="D19" s="34"/>
      <c r="E19" s="34"/>
      <c r="F19" s="34"/>
      <c r="G19" s="34"/>
      <c r="H19" s="34"/>
      <c r="I19" s="34"/>
      <c r="J19" s="34"/>
      <c r="K19" s="34"/>
    </row>
    <row r="20" spans="1:11">
      <c r="B20" s="55"/>
      <c r="C20" s="55"/>
      <c r="D20" s="55"/>
      <c r="E20" s="55"/>
      <c r="F20" s="55"/>
      <c r="G20" s="55"/>
      <c r="H20" s="55"/>
      <c r="I20" s="55"/>
      <c r="J20" s="55"/>
      <c r="K20" s="55"/>
    </row>
    <row r="21" spans="1:11">
      <c r="C21" s="138"/>
      <c r="D21" s="138"/>
      <c r="E21" s="138"/>
      <c r="F21" s="138"/>
      <c r="G21" s="138"/>
      <c r="H21" s="138"/>
      <c r="I21" s="138"/>
      <c r="J21" s="138"/>
      <c r="K21" s="138"/>
    </row>
    <row r="22" spans="1:11">
      <c r="B22" s="55"/>
      <c r="C22" s="55"/>
      <c r="D22" s="55"/>
      <c r="E22" s="55"/>
      <c r="F22" s="55"/>
      <c r="G22" s="55"/>
      <c r="H22" s="55"/>
      <c r="I22" s="55"/>
      <c r="J22" s="55"/>
      <c r="K22" s="55"/>
    </row>
  </sheetData>
  <mergeCells count="6">
    <mergeCell ref="A18:K18"/>
    <mergeCell ref="A1:L1"/>
    <mergeCell ref="A2:A3"/>
    <mergeCell ref="A17:K17"/>
    <mergeCell ref="G2:K2"/>
    <mergeCell ref="B2:F2"/>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21"/>
  <sheetViews>
    <sheetView zoomScaleNormal="100" workbookViewId="0">
      <selection activeCell="G24" sqref="G24"/>
    </sheetView>
  </sheetViews>
  <sheetFormatPr defaultColWidth="9.140625" defaultRowHeight="15"/>
  <cols>
    <col min="1" max="1" width="12.42578125" style="16" bestFit="1" customWidth="1"/>
    <col min="2" max="2" width="12.42578125" style="16" customWidth="1"/>
    <col min="3" max="6" width="12.42578125" style="16" bestFit="1" customWidth="1"/>
    <col min="7" max="7" width="12.42578125" style="16" customWidth="1"/>
    <col min="8" max="10" width="12.140625" style="16" bestFit="1" customWidth="1"/>
    <col min="11" max="11" width="12.42578125" style="16" bestFit="1" customWidth="1"/>
    <col min="12" max="12" width="4.5703125" style="16" bestFit="1" customWidth="1"/>
    <col min="13" max="16384" width="9.140625" style="16"/>
  </cols>
  <sheetData>
    <row r="1" spans="1:13" ht="17.25" customHeight="1">
      <c r="A1" s="991" t="s">
        <v>524</v>
      </c>
      <c r="B1" s="991"/>
      <c r="C1" s="991"/>
      <c r="D1" s="991"/>
      <c r="E1" s="991"/>
      <c r="F1" s="991"/>
      <c r="G1" s="991"/>
      <c r="H1" s="991"/>
      <c r="I1" s="991"/>
      <c r="J1" s="991"/>
      <c r="K1" s="991"/>
    </row>
    <row r="2" spans="1:13" s="34" customFormat="1" ht="18" customHeight="1">
      <c r="A2" s="1149" t="s">
        <v>132</v>
      </c>
      <c r="B2" s="1151" t="s">
        <v>316</v>
      </c>
      <c r="C2" s="1146"/>
      <c r="D2" s="1146"/>
      <c r="E2" s="1146"/>
      <c r="F2" s="1147"/>
      <c r="G2" s="1152" t="s">
        <v>323</v>
      </c>
      <c r="H2" s="1143"/>
      <c r="I2" s="1143"/>
      <c r="J2" s="1143"/>
      <c r="K2" s="1144"/>
    </row>
    <row r="3" spans="1:13" s="34" customFormat="1" ht="18" customHeight="1">
      <c r="A3" s="1150"/>
      <c r="B3" s="516" t="s">
        <v>905</v>
      </c>
      <c r="C3" s="517" t="s">
        <v>338</v>
      </c>
      <c r="D3" s="513" t="s">
        <v>523</v>
      </c>
      <c r="E3" s="513" t="s">
        <v>522</v>
      </c>
      <c r="F3" s="513" t="s">
        <v>339</v>
      </c>
      <c r="G3" s="513" t="s">
        <v>905</v>
      </c>
      <c r="H3" s="513" t="s">
        <v>338</v>
      </c>
      <c r="I3" s="513" t="s">
        <v>521</v>
      </c>
      <c r="J3" s="513" t="s">
        <v>522</v>
      </c>
      <c r="K3" s="513" t="s">
        <v>339</v>
      </c>
    </row>
    <row r="4" spans="1:13" s="41" customFormat="1" ht="16.5" customHeight="1">
      <c r="A4" s="518" t="s">
        <v>93</v>
      </c>
      <c r="B4" s="523">
        <v>9973.4148407499924</v>
      </c>
      <c r="C4" s="519">
        <v>3218540.861</v>
      </c>
      <c r="D4" s="519">
        <v>941919.4952</v>
      </c>
      <c r="E4" s="519">
        <v>415890.67170000001</v>
      </c>
      <c r="F4" s="519">
        <v>1147225.969</v>
      </c>
      <c r="G4" s="524">
        <v>89</v>
      </c>
      <c r="H4" s="519">
        <v>3509901.1779999998</v>
      </c>
      <c r="I4" s="519">
        <v>1283445.6569999999</v>
      </c>
      <c r="J4" s="519">
        <v>469462.51429999998</v>
      </c>
      <c r="K4" s="519">
        <v>1119591.5330000001</v>
      </c>
    </row>
    <row r="5" spans="1:13" s="41" customFormat="1" ht="16.5" customHeight="1">
      <c r="A5" s="520" t="s">
        <v>94</v>
      </c>
      <c r="B5" s="521">
        <f>SUM(B6:B16)</f>
        <v>186606.47109525002</v>
      </c>
      <c r="C5" s="521">
        <f t="shared" ref="C5:K5" si="0">SUM(C6:C16)</f>
        <v>4398997.5757572707</v>
      </c>
      <c r="D5" s="521">
        <f t="shared" si="0"/>
        <v>1210501.47711685</v>
      </c>
      <c r="E5" s="521">
        <f t="shared" si="0"/>
        <v>165047.41881158654</v>
      </c>
      <c r="F5" s="521">
        <f t="shared" si="0"/>
        <v>126322.5937998616</v>
      </c>
      <c r="G5" s="521">
        <f t="shared" si="0"/>
        <v>8147454.7993317498</v>
      </c>
      <c r="H5" s="521">
        <f t="shared" si="0"/>
        <v>3747122.1784290001</v>
      </c>
      <c r="I5" s="521">
        <f t="shared" si="0"/>
        <v>413586.20485674997</v>
      </c>
      <c r="J5" s="521">
        <f t="shared" si="0"/>
        <v>2920.4088777500001</v>
      </c>
      <c r="K5" s="521">
        <f t="shared" si="0"/>
        <v>26.486746249999999</v>
      </c>
    </row>
    <row r="6" spans="1:13" s="34" customFormat="1" ht="16.5" customHeight="1">
      <c r="A6" s="206" t="s">
        <v>95</v>
      </c>
      <c r="B6" s="522">
        <v>2438.252233749999</v>
      </c>
      <c r="C6" s="522">
        <v>462814.12818743428</v>
      </c>
      <c r="D6" s="522">
        <v>112759.26713557552</v>
      </c>
      <c r="E6" s="522">
        <v>15208.582813499997</v>
      </c>
      <c r="F6" s="522">
        <v>6608.3686799999959</v>
      </c>
      <c r="G6" s="205">
        <v>494447.94488625001</v>
      </c>
      <c r="H6" s="205">
        <v>358209.12156300002</v>
      </c>
      <c r="I6" s="522">
        <v>37901.948211999996</v>
      </c>
      <c r="J6" s="162">
        <v>250.0766375</v>
      </c>
      <c r="K6" s="162">
        <v>7.5658749999999997E-2</v>
      </c>
      <c r="M6" s="439"/>
    </row>
    <row r="7" spans="1:13" s="34" customFormat="1" ht="16.5" customHeight="1">
      <c r="A7" s="206" t="s">
        <v>96</v>
      </c>
      <c r="B7" s="522">
        <v>1558.067798</v>
      </c>
      <c r="C7" s="522">
        <v>332546.30088819377</v>
      </c>
      <c r="D7" s="522">
        <v>91955.371577473183</v>
      </c>
      <c r="E7" s="522">
        <v>8969.3170717499997</v>
      </c>
      <c r="F7" s="522">
        <v>5043.1261352500014</v>
      </c>
      <c r="G7" s="205">
        <v>396358.97095349996</v>
      </c>
      <c r="H7" s="205">
        <v>239801.56358249998</v>
      </c>
      <c r="I7" s="522">
        <v>29133.379081499999</v>
      </c>
      <c r="J7" s="162">
        <v>10.372616000000001</v>
      </c>
      <c r="K7" s="162">
        <v>1.091172</v>
      </c>
      <c r="M7" s="439"/>
    </row>
    <row r="8" spans="1:13" s="34" customFormat="1" ht="16.5" customHeight="1">
      <c r="A8" s="206" t="s">
        <v>97</v>
      </c>
      <c r="B8" s="522">
        <v>1096.2105680000002</v>
      </c>
      <c r="C8" s="522">
        <v>400412.48953782808</v>
      </c>
      <c r="D8" s="522">
        <v>97040.057046236674</v>
      </c>
      <c r="E8" s="522">
        <v>17385.363633750003</v>
      </c>
      <c r="F8" s="522">
        <v>8422.7958505000006</v>
      </c>
      <c r="G8" s="205">
        <v>581417.87366299995</v>
      </c>
      <c r="H8" s="205">
        <v>239745.89325125</v>
      </c>
      <c r="I8" s="522">
        <v>33078.216602999993</v>
      </c>
      <c r="J8" s="162">
        <v>93.505846250000005</v>
      </c>
      <c r="K8" s="162">
        <v>1.2156135000000001</v>
      </c>
      <c r="M8" s="439"/>
    </row>
    <row r="9" spans="1:13" s="34" customFormat="1" ht="16.5" customHeight="1">
      <c r="A9" s="206" t="s">
        <v>98</v>
      </c>
      <c r="B9" s="522">
        <v>1266.6350149999994</v>
      </c>
      <c r="C9" s="522">
        <v>394018.08564001531</v>
      </c>
      <c r="D9" s="522">
        <v>94345.228864674034</v>
      </c>
      <c r="E9" s="522">
        <v>13745.369173519</v>
      </c>
      <c r="F9" s="522">
        <v>6612.2681234999936</v>
      </c>
      <c r="G9" s="205">
        <v>604702.87203950027</v>
      </c>
      <c r="H9" s="205">
        <v>238881.82033749996</v>
      </c>
      <c r="I9" s="522">
        <v>32990.154189500005</v>
      </c>
      <c r="J9" s="162">
        <v>203.76388850000001</v>
      </c>
      <c r="K9" s="162">
        <v>2.4883315000000001</v>
      </c>
      <c r="M9" s="439"/>
    </row>
    <row r="10" spans="1:13" s="34" customFormat="1" ht="16.5" customHeight="1">
      <c r="A10" s="206" t="s">
        <v>99</v>
      </c>
      <c r="B10" s="522">
        <v>659.4779967500001</v>
      </c>
      <c r="C10" s="522">
        <v>297930.79452598962</v>
      </c>
      <c r="D10" s="522">
        <v>83055.56233344879</v>
      </c>
      <c r="E10" s="522">
        <v>10416.715691860487</v>
      </c>
      <c r="F10" s="522">
        <v>5987.8441150000017</v>
      </c>
      <c r="G10" s="205">
        <v>402947.11998925003</v>
      </c>
      <c r="H10" s="205">
        <v>234610.8168185</v>
      </c>
      <c r="I10" s="522">
        <v>40891.467324750003</v>
      </c>
      <c r="J10" s="162">
        <v>361.07314199999996</v>
      </c>
      <c r="K10" s="162">
        <v>1.1662935000000001</v>
      </c>
      <c r="M10" s="439"/>
    </row>
    <row r="11" spans="1:13" s="34" customFormat="1" ht="16.5" customHeight="1">
      <c r="A11" s="206" t="s">
        <v>100</v>
      </c>
      <c r="B11" s="522">
        <v>1088.9527427499995</v>
      </c>
      <c r="C11" s="522">
        <v>348146.97432621225</v>
      </c>
      <c r="D11" s="522">
        <v>98540.77918715532</v>
      </c>
      <c r="E11" s="522">
        <v>13032.039681909999</v>
      </c>
      <c r="F11" s="522">
        <v>10377.681961749999</v>
      </c>
      <c r="G11" s="205">
        <v>702816.65994724992</v>
      </c>
      <c r="H11" s="205">
        <v>281072.21979374991</v>
      </c>
      <c r="I11" s="522">
        <v>33919.476172000002</v>
      </c>
      <c r="J11" s="162">
        <v>310.799961</v>
      </c>
      <c r="K11" s="162">
        <v>10.566353000000003</v>
      </c>
      <c r="M11" s="439"/>
    </row>
    <row r="12" spans="1:13" s="34" customFormat="1" ht="16.5" customHeight="1">
      <c r="A12" s="206" t="s">
        <v>766</v>
      </c>
      <c r="B12" s="522">
        <v>16981.145413250004</v>
      </c>
      <c r="C12" s="522">
        <v>412764.53110003943</v>
      </c>
      <c r="D12" s="522">
        <v>110331.26106420798</v>
      </c>
      <c r="E12" s="522">
        <v>15261.580406729701</v>
      </c>
      <c r="F12" s="522">
        <v>13036.50432675</v>
      </c>
      <c r="G12" s="205">
        <v>807083.59512475017</v>
      </c>
      <c r="H12" s="205">
        <v>331949.22832599998</v>
      </c>
      <c r="I12" s="522">
        <v>29825.526106249996</v>
      </c>
      <c r="J12" s="162">
        <v>39.678954999999995</v>
      </c>
      <c r="K12" s="162">
        <v>4.2293152500000009</v>
      </c>
      <c r="M12" s="439"/>
    </row>
    <row r="13" spans="1:13" s="34" customFormat="1" ht="16.5" customHeight="1">
      <c r="A13" s="206" t="s">
        <v>804</v>
      </c>
      <c r="B13" s="522">
        <v>25136.988135000018</v>
      </c>
      <c r="C13" s="522">
        <v>368669.54226402618</v>
      </c>
      <c r="D13" s="522">
        <v>105407.83685270679</v>
      </c>
      <c r="E13" s="522">
        <v>12075.171080114695</v>
      </c>
      <c r="F13" s="522">
        <v>8830.0012315000022</v>
      </c>
      <c r="G13" s="205">
        <v>667688.42093074985</v>
      </c>
      <c r="H13" s="205">
        <v>391449.06185449997</v>
      </c>
      <c r="I13" s="522">
        <v>39596.467253750001</v>
      </c>
      <c r="J13" s="162">
        <v>363.14078674999996</v>
      </c>
      <c r="K13" s="162">
        <v>0.9777537500000002</v>
      </c>
      <c r="M13" s="439"/>
    </row>
    <row r="14" spans="1:13" s="34" customFormat="1" ht="16.5" customHeight="1">
      <c r="A14" s="206" t="s">
        <v>904</v>
      </c>
      <c r="B14" s="522">
        <v>39646.486018499992</v>
      </c>
      <c r="C14" s="522">
        <v>471055.67396804038</v>
      </c>
      <c r="D14" s="522">
        <v>136718.048150371</v>
      </c>
      <c r="E14" s="522">
        <v>15330.37400423283</v>
      </c>
      <c r="F14" s="522">
        <v>22211.106714000009</v>
      </c>
      <c r="G14" s="205">
        <v>1150215.7036589999</v>
      </c>
      <c r="H14" s="205">
        <v>446558.63889850001</v>
      </c>
      <c r="I14" s="522">
        <v>44175.279040000001</v>
      </c>
      <c r="J14" s="162">
        <v>485.246128</v>
      </c>
      <c r="K14" s="162">
        <v>3.3813639999999991</v>
      </c>
      <c r="M14" s="439"/>
    </row>
    <row r="15" spans="1:13" s="34" customFormat="1" ht="16.5" customHeight="1">
      <c r="A15" s="206" t="s">
        <v>917</v>
      </c>
      <c r="B15" s="522">
        <v>41612.891923499948</v>
      </c>
      <c r="C15" s="522">
        <v>425331.31568906642</v>
      </c>
      <c r="D15" s="522">
        <v>104899.53366090923</v>
      </c>
      <c r="E15" s="522">
        <v>15800.67718646329</v>
      </c>
      <c r="F15" s="522">
        <v>22863.537734861591</v>
      </c>
      <c r="G15" s="205">
        <v>1119160.24372825</v>
      </c>
      <c r="H15" s="205">
        <v>393117.34740124998</v>
      </c>
      <c r="I15" s="522">
        <v>34231.987069249997</v>
      </c>
      <c r="J15" s="162">
        <v>242.97687925</v>
      </c>
      <c r="K15" s="162">
        <v>0.91477549999999996</v>
      </c>
      <c r="M15" s="439"/>
    </row>
    <row r="16" spans="1:13" s="34" customFormat="1" ht="16.5" customHeight="1">
      <c r="A16" s="206" t="s">
        <v>1149</v>
      </c>
      <c r="B16" s="522">
        <v>55121.36325075003</v>
      </c>
      <c r="C16" s="522">
        <v>485307.73963042506</v>
      </c>
      <c r="D16" s="522">
        <v>175448.5312440914</v>
      </c>
      <c r="E16" s="522">
        <v>27822.228067756532</v>
      </c>
      <c r="F16" s="522">
        <v>16329.35892675001</v>
      </c>
      <c r="G16" s="205">
        <v>1220615.39441025</v>
      </c>
      <c r="H16" s="205">
        <v>591726.46660225012</v>
      </c>
      <c r="I16" s="522">
        <v>57842.303804749994</v>
      </c>
      <c r="J16" s="162">
        <v>559.77403750000008</v>
      </c>
      <c r="K16" s="162">
        <v>0.3801155</v>
      </c>
      <c r="M16" s="439"/>
    </row>
    <row r="17" spans="1:13" s="34" customFormat="1" ht="27" customHeight="1">
      <c r="A17" s="1153" t="s">
        <v>915</v>
      </c>
      <c r="B17" s="1153"/>
      <c r="C17" s="1153"/>
      <c r="D17" s="1153"/>
      <c r="E17" s="1153"/>
      <c r="F17" s="1153"/>
      <c r="G17" s="1153"/>
      <c r="H17" s="1153"/>
      <c r="I17" s="1153"/>
      <c r="J17" s="1153"/>
      <c r="K17" s="1153"/>
      <c r="M17" s="439"/>
    </row>
    <row r="18" spans="1:13" s="34" customFormat="1" ht="15" customHeight="1">
      <c r="A18" s="1148" t="s">
        <v>1150</v>
      </c>
      <c r="B18" s="1148"/>
      <c r="C18" s="1148"/>
      <c r="D18" s="1148"/>
      <c r="E18" s="1148"/>
      <c r="F18" s="1148"/>
      <c r="G18" s="1148"/>
      <c r="H18" s="1148"/>
      <c r="I18" s="1148"/>
      <c r="J18" s="1148"/>
      <c r="K18" s="1148"/>
    </row>
    <row r="19" spans="1:13" s="34" customFormat="1" ht="13.5" customHeight="1">
      <c r="A19" s="1148" t="s">
        <v>208</v>
      </c>
      <c r="B19" s="1148"/>
      <c r="C19" s="1148"/>
      <c r="D19" s="1148"/>
      <c r="E19" s="1148"/>
      <c r="F19" s="1148"/>
      <c r="G19" s="1148"/>
      <c r="H19" s="1148"/>
      <c r="I19" s="1148"/>
      <c r="J19" s="1148"/>
      <c r="K19" s="1148"/>
    </row>
    <row r="20" spans="1:13" s="34" customFormat="1" ht="26.1" customHeight="1"/>
    <row r="21" spans="1:13">
      <c r="B21" s="82"/>
      <c r="C21" s="82"/>
      <c r="D21" s="82"/>
      <c r="E21" s="82"/>
      <c r="F21" s="82"/>
      <c r="G21" s="82"/>
      <c r="H21" s="82"/>
      <c r="I21" s="82"/>
      <c r="J21" s="82"/>
      <c r="K21" s="82"/>
    </row>
  </sheetData>
  <mergeCells count="7">
    <mergeCell ref="A19:K19"/>
    <mergeCell ref="A1:K1"/>
    <mergeCell ref="A2:A3"/>
    <mergeCell ref="A18:K18"/>
    <mergeCell ref="B2:F2"/>
    <mergeCell ref="G2:K2"/>
    <mergeCell ref="A17:K17"/>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1"/>
  <sheetViews>
    <sheetView zoomScaleNormal="100" workbookViewId="0">
      <selection activeCell="I25" sqref="I25"/>
    </sheetView>
  </sheetViews>
  <sheetFormatPr defaultColWidth="9.140625" defaultRowHeight="15"/>
  <cols>
    <col min="1" max="1" width="12.140625" style="16" bestFit="1" customWidth="1"/>
    <col min="2" max="2" width="12.140625" style="16" customWidth="1"/>
    <col min="3" max="6" width="12.140625" style="16" bestFit="1" customWidth="1"/>
    <col min="7" max="7" width="12.140625" style="16" customWidth="1"/>
    <col min="8" max="11" width="12.140625" style="16" bestFit="1" customWidth="1"/>
    <col min="12" max="12" width="4.5703125" style="16" bestFit="1" customWidth="1"/>
    <col min="13" max="16384" width="9.140625" style="16"/>
  </cols>
  <sheetData>
    <row r="1" spans="1:11" ht="15.75" customHeight="1">
      <c r="A1" s="991" t="s">
        <v>527</v>
      </c>
      <c r="B1" s="991"/>
      <c r="C1" s="991"/>
      <c r="D1" s="991"/>
      <c r="E1" s="991"/>
      <c r="F1" s="991"/>
      <c r="G1" s="991"/>
      <c r="H1" s="991"/>
      <c r="I1" s="991"/>
      <c r="J1" s="991"/>
      <c r="K1" s="991"/>
    </row>
    <row r="2" spans="1:11" s="34" customFormat="1" ht="18" customHeight="1">
      <c r="A2" s="1070" t="s">
        <v>132</v>
      </c>
      <c r="B2" s="1145" t="s">
        <v>316</v>
      </c>
      <c r="C2" s="1146"/>
      <c r="D2" s="1146"/>
      <c r="E2" s="1146"/>
      <c r="F2" s="1147"/>
      <c r="G2" s="1005" t="s">
        <v>323</v>
      </c>
      <c r="H2" s="1143"/>
      <c r="I2" s="1143"/>
      <c r="J2" s="1143"/>
      <c r="K2" s="1144"/>
    </row>
    <row r="3" spans="1:11" s="34" customFormat="1" ht="18" customHeight="1">
      <c r="A3" s="1112"/>
      <c r="B3" s="478" t="s">
        <v>905</v>
      </c>
      <c r="C3" s="432" t="s">
        <v>338</v>
      </c>
      <c r="D3" s="53" t="s">
        <v>523</v>
      </c>
      <c r="E3" s="53" t="s">
        <v>522</v>
      </c>
      <c r="F3" s="53" t="s">
        <v>339</v>
      </c>
      <c r="G3" s="53" t="s">
        <v>905</v>
      </c>
      <c r="H3" s="53" t="s">
        <v>338</v>
      </c>
      <c r="I3" s="53" t="s">
        <v>521</v>
      </c>
      <c r="J3" s="53" t="s">
        <v>522</v>
      </c>
      <c r="K3" s="53" t="s">
        <v>339</v>
      </c>
    </row>
    <row r="4" spans="1:11" s="41" customFormat="1" ht="17.25" customHeight="1">
      <c r="A4" s="23" t="s">
        <v>93</v>
      </c>
      <c r="B4" s="470">
        <v>1.5148500000000001E-2</v>
      </c>
      <c r="C4" s="470">
        <v>89941.32261849998</v>
      </c>
      <c r="D4" s="470">
        <v>8329.7666472499986</v>
      </c>
      <c r="E4" s="470">
        <v>8.8354097499999984</v>
      </c>
      <c r="F4" s="470">
        <v>0.25720999999999999</v>
      </c>
      <c r="G4" s="25">
        <v>57.489962249999991</v>
      </c>
      <c r="H4" s="25">
        <v>54.151687500000008</v>
      </c>
      <c r="I4" s="25">
        <v>2.8574487499999996</v>
      </c>
      <c r="J4" s="25">
        <v>0</v>
      </c>
      <c r="K4" s="25">
        <v>0</v>
      </c>
    </row>
    <row r="5" spans="1:11" s="41" customFormat="1" ht="17.25" customHeight="1">
      <c r="A5" s="23" t="s">
        <v>94</v>
      </c>
      <c r="B5" s="470">
        <v>1.5148500000000001E-2</v>
      </c>
      <c r="C5" s="471">
        <v>18.772065999999999</v>
      </c>
      <c r="D5" s="471">
        <v>72065.815260000003</v>
      </c>
      <c r="E5" s="472">
        <v>8895.8573250000009</v>
      </c>
      <c r="F5" s="472">
        <v>82.329397999999998</v>
      </c>
      <c r="G5" s="54">
        <v>0</v>
      </c>
      <c r="H5" s="54">
        <v>0</v>
      </c>
      <c r="I5" s="25">
        <v>0</v>
      </c>
      <c r="J5" s="25">
        <v>4.5203385000000003</v>
      </c>
      <c r="K5" s="25">
        <v>5.1651750000000003E-2</v>
      </c>
    </row>
    <row r="6" spans="1:11" s="34" customFormat="1" ht="17.25" customHeight="1">
      <c r="A6" s="19" t="s">
        <v>95</v>
      </c>
      <c r="B6" s="467">
        <v>0</v>
      </c>
      <c r="C6" s="473">
        <v>9153.1826637500035</v>
      </c>
      <c r="D6" s="473">
        <v>471.98435624999985</v>
      </c>
      <c r="E6" s="474">
        <v>0</v>
      </c>
      <c r="F6" s="474">
        <v>0</v>
      </c>
      <c r="G6" s="468">
        <v>0</v>
      </c>
      <c r="H6" s="21">
        <v>4.5203384999999994</v>
      </c>
      <c r="I6" s="21">
        <v>5.1651749999999996E-2</v>
      </c>
      <c r="J6" s="21">
        <v>0</v>
      </c>
      <c r="K6" s="21">
        <v>0</v>
      </c>
    </row>
    <row r="7" spans="1:11" s="34" customFormat="1" ht="17.25" customHeight="1">
      <c r="A7" s="19" t="s">
        <v>96</v>
      </c>
      <c r="B7" s="467">
        <v>1.6655445</v>
      </c>
      <c r="C7" s="473">
        <v>9830.8031359999986</v>
      </c>
      <c r="D7" s="473">
        <v>2761.3393942500011</v>
      </c>
      <c r="E7" s="474">
        <v>11.868106749999999</v>
      </c>
      <c r="F7" s="474">
        <v>0</v>
      </c>
      <c r="G7" s="468">
        <v>0</v>
      </c>
      <c r="H7" s="21">
        <v>0.46861574999999983</v>
      </c>
      <c r="I7" s="21">
        <v>0</v>
      </c>
      <c r="J7" s="21">
        <v>0</v>
      </c>
      <c r="K7" s="21">
        <v>0</v>
      </c>
    </row>
    <row r="8" spans="1:11" s="34" customFormat="1" ht="17.25" customHeight="1">
      <c r="A8" s="19" t="s">
        <v>97</v>
      </c>
      <c r="B8" s="467">
        <v>10.098201999999999</v>
      </c>
      <c r="C8" s="473">
        <v>13722.677272750007</v>
      </c>
      <c r="D8" s="473">
        <v>660.98703550000005</v>
      </c>
      <c r="E8" s="474">
        <v>69.230492499999997</v>
      </c>
      <c r="F8" s="474">
        <v>0</v>
      </c>
      <c r="G8" s="468">
        <v>0</v>
      </c>
      <c r="H8" s="21">
        <v>1.8033582499999996</v>
      </c>
      <c r="I8" s="21">
        <v>3.6676250000000001E-2</v>
      </c>
      <c r="J8" s="21">
        <v>0</v>
      </c>
      <c r="K8" s="21">
        <v>0</v>
      </c>
    </row>
    <row r="9" spans="1:11" s="34" customFormat="1" ht="17.25" customHeight="1">
      <c r="A9" s="19" t="s">
        <v>98</v>
      </c>
      <c r="B9" s="469">
        <v>0</v>
      </c>
      <c r="C9" s="475">
        <v>6090.5751600000085</v>
      </c>
      <c r="D9" s="475">
        <v>299.96866200000005</v>
      </c>
      <c r="E9" s="476">
        <v>0</v>
      </c>
      <c r="F9" s="476">
        <v>0</v>
      </c>
      <c r="G9" s="468">
        <v>0</v>
      </c>
      <c r="H9" s="21">
        <v>1.5705927499999999</v>
      </c>
      <c r="I9" s="21">
        <v>1.4975499999999999E-2</v>
      </c>
      <c r="J9" s="21">
        <v>0</v>
      </c>
      <c r="K9" s="21">
        <v>0</v>
      </c>
    </row>
    <row r="10" spans="1:11" s="34" customFormat="1" ht="17.25" customHeight="1">
      <c r="A10" s="19" t="s">
        <v>99</v>
      </c>
      <c r="B10" s="469">
        <v>5.7254800000000001</v>
      </c>
      <c r="C10" s="475">
        <v>5064.8725197500071</v>
      </c>
      <c r="D10" s="475">
        <v>323.01295124999996</v>
      </c>
      <c r="E10" s="476">
        <v>0.85237375000000015</v>
      </c>
      <c r="F10" s="476">
        <v>0</v>
      </c>
      <c r="G10" s="468">
        <v>0</v>
      </c>
      <c r="H10" s="21">
        <v>0.60231674999999996</v>
      </c>
      <c r="I10" s="21">
        <v>0</v>
      </c>
      <c r="J10" s="21">
        <v>0</v>
      </c>
      <c r="K10" s="21">
        <v>0</v>
      </c>
    </row>
    <row r="11" spans="1:11" s="34" customFormat="1" ht="17.25" customHeight="1">
      <c r="A11" s="171" t="s">
        <v>100</v>
      </c>
      <c r="B11" s="469">
        <v>0</v>
      </c>
      <c r="C11" s="475">
        <v>4046.961533499998</v>
      </c>
      <c r="D11" s="475">
        <v>571.4341232500002</v>
      </c>
      <c r="E11" s="476">
        <v>0</v>
      </c>
      <c r="F11" s="476">
        <v>0</v>
      </c>
      <c r="G11" s="468">
        <v>0</v>
      </c>
      <c r="H11" s="104">
        <v>7.5454999999999994E-2</v>
      </c>
      <c r="I11" s="104">
        <v>0</v>
      </c>
      <c r="J11" s="104">
        <v>0</v>
      </c>
      <c r="K11" s="104">
        <v>0</v>
      </c>
    </row>
    <row r="12" spans="1:11" s="34" customFormat="1" ht="17.25" customHeight="1">
      <c r="A12" s="108" t="s">
        <v>766</v>
      </c>
      <c r="B12" s="469">
        <v>0</v>
      </c>
      <c r="C12" s="475">
        <v>3908.1075635000002</v>
      </c>
      <c r="D12" s="475">
        <v>524.06120250000015</v>
      </c>
      <c r="E12" s="476">
        <v>0</v>
      </c>
      <c r="F12" s="476">
        <v>0</v>
      </c>
      <c r="G12" s="468">
        <v>0</v>
      </c>
      <c r="H12" s="51">
        <v>0</v>
      </c>
      <c r="I12" s="51">
        <v>0</v>
      </c>
      <c r="J12" s="51">
        <v>0</v>
      </c>
      <c r="K12" s="51">
        <v>0</v>
      </c>
    </row>
    <row r="13" spans="1:11" s="34" customFormat="1" ht="17.25" customHeight="1">
      <c r="A13" s="108" t="s">
        <v>804</v>
      </c>
      <c r="B13" s="469">
        <v>0</v>
      </c>
      <c r="C13" s="475">
        <v>3798.2888432499981</v>
      </c>
      <c r="D13" s="475">
        <v>479.31618024999989</v>
      </c>
      <c r="E13" s="476">
        <v>0</v>
      </c>
      <c r="F13" s="476">
        <v>0</v>
      </c>
      <c r="G13" s="468">
        <v>0</v>
      </c>
      <c r="H13" s="51">
        <v>0</v>
      </c>
      <c r="I13" s="51">
        <v>0</v>
      </c>
      <c r="J13" s="51">
        <v>0</v>
      </c>
      <c r="K13" s="51">
        <v>0</v>
      </c>
    </row>
    <row r="14" spans="1:11" s="34" customFormat="1" ht="17.25" customHeight="1">
      <c r="A14" s="108" t="s">
        <v>904</v>
      </c>
      <c r="B14" s="469">
        <v>1.2828395000000001</v>
      </c>
      <c r="C14" s="475">
        <v>8621.5965227499983</v>
      </c>
      <c r="D14" s="475">
        <v>1432.9466774999992</v>
      </c>
      <c r="E14" s="476">
        <v>0</v>
      </c>
      <c r="F14" s="476">
        <v>0</v>
      </c>
      <c r="G14" s="468">
        <v>0</v>
      </c>
      <c r="H14" s="477">
        <v>0</v>
      </c>
      <c r="I14" s="477">
        <v>0</v>
      </c>
      <c r="J14" s="477">
        <v>0</v>
      </c>
      <c r="K14" s="477">
        <v>0</v>
      </c>
    </row>
    <row r="15" spans="1:11" s="34" customFormat="1" ht="17.25" customHeight="1">
      <c r="A15" s="108" t="s">
        <v>917</v>
      </c>
      <c r="B15" s="469">
        <v>0</v>
      </c>
      <c r="C15" s="475">
        <v>4078.9143582500033</v>
      </c>
      <c r="D15" s="475">
        <v>326.67177649999996</v>
      </c>
      <c r="E15" s="476">
        <v>0</v>
      </c>
      <c r="F15" s="476">
        <v>0</v>
      </c>
      <c r="G15" s="468">
        <v>0</v>
      </c>
      <c r="H15" s="477">
        <v>0</v>
      </c>
      <c r="I15" s="477">
        <v>0</v>
      </c>
      <c r="J15" s="477">
        <v>0</v>
      </c>
      <c r="K15" s="477">
        <v>0</v>
      </c>
    </row>
    <row r="16" spans="1:11" s="34" customFormat="1" ht="17.25" customHeight="1">
      <c r="A16" s="108" t="s">
        <v>1149</v>
      </c>
      <c r="B16" s="469">
        <v>0</v>
      </c>
      <c r="C16" s="475">
        <v>0</v>
      </c>
      <c r="D16" s="475">
        <v>3749.8356840000001</v>
      </c>
      <c r="E16" s="476">
        <v>1044.134965</v>
      </c>
      <c r="F16" s="476">
        <v>0.37842500000000001</v>
      </c>
      <c r="G16" s="468">
        <v>0</v>
      </c>
      <c r="H16" s="477">
        <v>0</v>
      </c>
      <c r="I16" s="477">
        <v>0</v>
      </c>
      <c r="J16" s="477">
        <v>0</v>
      </c>
      <c r="K16" s="477">
        <v>0</v>
      </c>
    </row>
    <row r="17" spans="1:11" s="34" customFormat="1" ht="15" customHeight="1">
      <c r="A17" s="1080" t="s">
        <v>1150</v>
      </c>
      <c r="B17" s="1080"/>
      <c r="C17" s="1080"/>
      <c r="D17" s="1080"/>
      <c r="E17" s="1080"/>
      <c r="F17" s="1080"/>
      <c r="G17" s="1080"/>
      <c r="H17" s="1080"/>
      <c r="I17" s="1080"/>
      <c r="J17" s="1080"/>
      <c r="K17" s="1080"/>
    </row>
    <row r="18" spans="1:11" s="34" customFormat="1" ht="13.5" customHeight="1">
      <c r="A18" s="1080" t="s">
        <v>177</v>
      </c>
      <c r="B18" s="1080"/>
      <c r="C18" s="1080"/>
      <c r="D18" s="1080"/>
      <c r="E18" s="1080"/>
      <c r="F18" s="1080"/>
      <c r="G18" s="1080"/>
      <c r="H18" s="1080"/>
      <c r="I18" s="1080"/>
      <c r="J18" s="1080"/>
      <c r="K18" s="1080"/>
    </row>
    <row r="19" spans="1:11" s="34" customFormat="1" ht="27.6" customHeight="1">
      <c r="B19" s="252"/>
      <c r="C19" s="252"/>
      <c r="D19" s="252"/>
      <c r="E19" s="252"/>
      <c r="F19" s="252"/>
    </row>
    <row r="20" spans="1:11">
      <c r="B20" s="82"/>
      <c r="C20" s="82"/>
      <c r="D20" s="82"/>
      <c r="E20" s="82"/>
      <c r="F20" s="82"/>
      <c r="G20" s="82"/>
      <c r="H20" s="82"/>
      <c r="I20" s="82"/>
      <c r="J20" s="82"/>
      <c r="K20" s="82"/>
    </row>
    <row r="21" spans="1:11">
      <c r="C21" s="55"/>
      <c r="D21" s="55"/>
      <c r="E21" s="55"/>
      <c r="F21" s="55"/>
      <c r="G21" s="55"/>
      <c r="H21" s="55"/>
      <c r="I21" s="55"/>
      <c r="J21" s="55"/>
      <c r="K21" s="55"/>
    </row>
  </sheetData>
  <mergeCells count="6">
    <mergeCell ref="A18:K18"/>
    <mergeCell ref="A1:K1"/>
    <mergeCell ref="A2:A3"/>
    <mergeCell ref="A17:K17"/>
    <mergeCell ref="G2:K2"/>
    <mergeCell ref="B2:F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2"/>
  <sheetViews>
    <sheetView zoomScaleNormal="100" workbookViewId="0">
      <selection activeCell="G15" sqref="G15"/>
    </sheetView>
  </sheetViews>
  <sheetFormatPr defaultColWidth="9.140625" defaultRowHeight="15"/>
  <cols>
    <col min="1" max="1" width="12.140625" style="16" bestFit="1" customWidth="1"/>
    <col min="2" max="2" width="13.42578125" style="16" customWidth="1"/>
    <col min="3" max="3" width="15.5703125" style="16" customWidth="1"/>
    <col min="4" max="4" width="13" style="16" bestFit="1" customWidth="1"/>
    <col min="5" max="5" width="10.140625" style="16" bestFit="1" customWidth="1"/>
    <col min="6" max="6" width="12.5703125" style="16" bestFit="1" customWidth="1"/>
    <col min="7" max="7" width="10.140625" style="16" bestFit="1" customWidth="1"/>
    <col min="8" max="8" width="12.5703125" style="16" bestFit="1" customWidth="1"/>
    <col min="9" max="9" width="8.42578125" style="16" bestFit="1" customWidth="1"/>
    <col min="10" max="10" width="14.140625" style="16" bestFit="1" customWidth="1"/>
    <col min="11" max="13" width="12.140625" style="16" bestFit="1" customWidth="1"/>
    <col min="14" max="14" width="11.5703125" style="16" bestFit="1" customWidth="1"/>
    <col min="15" max="15" width="6.140625" style="16" bestFit="1" customWidth="1"/>
    <col min="16" max="16384" width="9.140625" style="16"/>
  </cols>
  <sheetData>
    <row r="1" spans="1:14" ht="15.75" customHeight="1">
      <c r="A1" s="977" t="s">
        <v>31</v>
      </c>
      <c r="B1" s="977"/>
      <c r="C1" s="977"/>
      <c r="D1" s="977"/>
      <c r="E1" s="977"/>
      <c r="F1" s="977"/>
      <c r="G1" s="977"/>
      <c r="H1" s="977"/>
      <c r="I1" s="977"/>
      <c r="J1" s="977"/>
      <c r="K1" s="977"/>
      <c r="L1" s="977"/>
      <c r="M1" s="977"/>
      <c r="N1" s="977"/>
    </row>
    <row r="2" spans="1:14" s="34" customFormat="1" ht="19.5" customHeight="1">
      <c r="A2" s="1009" t="s">
        <v>110</v>
      </c>
      <c r="B2" s="1009" t="s">
        <v>157</v>
      </c>
      <c r="C2" s="1054" t="s">
        <v>134</v>
      </c>
      <c r="D2" s="1061"/>
      <c r="E2" s="1061"/>
      <c r="F2" s="1055"/>
      <c r="G2" s="1054" t="s">
        <v>135</v>
      </c>
      <c r="H2" s="1061"/>
      <c r="I2" s="1061"/>
      <c r="J2" s="1055"/>
      <c r="K2" s="1054" t="s">
        <v>136</v>
      </c>
      <c r="L2" s="1061"/>
      <c r="M2" s="1061"/>
      <c r="N2" s="1055"/>
    </row>
    <row r="3" spans="1:14" s="34" customFormat="1" ht="36" customHeight="1">
      <c r="A3" s="1117"/>
      <c r="B3" s="1117"/>
      <c r="C3" s="1054" t="s">
        <v>340</v>
      </c>
      <c r="D3" s="1055"/>
      <c r="E3" s="1007" t="s">
        <v>341</v>
      </c>
      <c r="F3" s="1008"/>
      <c r="G3" s="1054" t="s">
        <v>340</v>
      </c>
      <c r="H3" s="1055"/>
      <c r="I3" s="1007" t="s">
        <v>341</v>
      </c>
      <c r="J3" s="1008"/>
      <c r="K3" s="1054" t="s">
        <v>342</v>
      </c>
      <c r="L3" s="1055"/>
      <c r="M3" s="1054" t="s">
        <v>343</v>
      </c>
      <c r="N3" s="1055"/>
    </row>
    <row r="4" spans="1:14" s="34" customFormat="1" ht="39" customHeight="1">
      <c r="A4" s="1010"/>
      <c r="B4" s="1010"/>
      <c r="C4" s="18" t="s">
        <v>319</v>
      </c>
      <c r="D4" s="68" t="s">
        <v>525</v>
      </c>
      <c r="E4" s="18" t="s">
        <v>319</v>
      </c>
      <c r="F4" s="68" t="s">
        <v>514</v>
      </c>
      <c r="G4" s="18" t="s">
        <v>319</v>
      </c>
      <c r="H4" s="68" t="s">
        <v>525</v>
      </c>
      <c r="I4" s="18" t="s">
        <v>319</v>
      </c>
      <c r="J4" s="68" t="s">
        <v>514</v>
      </c>
      <c r="K4" s="18" t="s">
        <v>319</v>
      </c>
      <c r="L4" s="68" t="s">
        <v>525</v>
      </c>
      <c r="M4" s="18" t="s">
        <v>319</v>
      </c>
      <c r="N4" s="68" t="s">
        <v>514</v>
      </c>
    </row>
    <row r="5" spans="1:14" s="41" customFormat="1" ht="27" customHeight="1">
      <c r="A5" s="101" t="s">
        <v>93</v>
      </c>
      <c r="B5" s="280">
        <v>245</v>
      </c>
      <c r="C5" s="281">
        <v>2094000</v>
      </c>
      <c r="D5" s="282">
        <v>42233.659599999999</v>
      </c>
      <c r="E5" s="282">
        <v>7472</v>
      </c>
      <c r="F5" s="282">
        <v>149.12708264</v>
      </c>
      <c r="G5" s="281">
        <v>4800806</v>
      </c>
      <c r="H5" s="282">
        <v>97390.502330000003</v>
      </c>
      <c r="I5" s="282">
        <v>32188</v>
      </c>
      <c r="J5" s="282">
        <v>649.18060000000003</v>
      </c>
      <c r="K5" s="282">
        <v>0</v>
      </c>
      <c r="L5" s="282">
        <v>0</v>
      </c>
      <c r="M5" s="282">
        <v>0</v>
      </c>
      <c r="N5" s="282">
        <v>0</v>
      </c>
    </row>
    <row r="6" spans="1:14" s="41" customFormat="1" ht="27" customHeight="1">
      <c r="A6" s="101" t="s">
        <v>94</v>
      </c>
      <c r="B6" s="279">
        <v>221</v>
      </c>
      <c r="C6" s="281">
        <v>1671108</v>
      </c>
      <c r="D6" s="282">
        <v>32449.776099999995</v>
      </c>
      <c r="E6" s="294">
        <v>20780</v>
      </c>
      <c r="F6" s="294">
        <v>395.58973079999998</v>
      </c>
      <c r="G6" s="281">
        <v>1217697</v>
      </c>
      <c r="H6" s="282">
        <v>23776.49</v>
      </c>
      <c r="I6" s="282">
        <v>54090</v>
      </c>
      <c r="J6" s="282">
        <v>1019.1151</v>
      </c>
      <c r="K6" s="282">
        <v>0</v>
      </c>
      <c r="L6" s="282">
        <v>0</v>
      </c>
      <c r="M6" s="282">
        <v>0</v>
      </c>
      <c r="N6" s="282">
        <v>0</v>
      </c>
    </row>
    <row r="7" spans="1:14" s="34" customFormat="1" ht="27" customHeight="1">
      <c r="A7" s="102" t="s">
        <v>95</v>
      </c>
      <c r="B7" s="284">
        <v>17</v>
      </c>
      <c r="C7" s="285">
        <v>7751</v>
      </c>
      <c r="D7" s="285">
        <v>155.46360000000001</v>
      </c>
      <c r="E7" s="285">
        <v>100</v>
      </c>
      <c r="F7" s="285">
        <v>1.9933529999999999</v>
      </c>
      <c r="G7" s="286">
        <v>120931</v>
      </c>
      <c r="H7" s="285">
        <v>2364.85</v>
      </c>
      <c r="I7" s="285">
        <v>27378</v>
      </c>
      <c r="J7" s="285">
        <v>561.4</v>
      </c>
      <c r="K7" s="285">
        <v>0</v>
      </c>
      <c r="L7" s="285">
        <v>0</v>
      </c>
      <c r="M7" s="285">
        <v>0</v>
      </c>
      <c r="N7" s="285">
        <v>0</v>
      </c>
    </row>
    <row r="8" spans="1:14" s="34" customFormat="1" ht="27" customHeight="1">
      <c r="A8" s="102" t="s">
        <v>96</v>
      </c>
      <c r="B8" s="284">
        <v>19</v>
      </c>
      <c r="C8" s="286">
        <v>115345</v>
      </c>
      <c r="D8" s="285">
        <v>2276.2071999999998</v>
      </c>
      <c r="E8" s="285">
        <v>5800</v>
      </c>
      <c r="F8" s="285">
        <v>116.46410400000001</v>
      </c>
      <c r="G8" s="286">
        <v>141400</v>
      </c>
      <c r="H8" s="285">
        <v>2810.9</v>
      </c>
      <c r="I8" s="285">
        <v>40882</v>
      </c>
      <c r="J8" s="285">
        <v>807.64</v>
      </c>
      <c r="K8" s="285">
        <v>0</v>
      </c>
      <c r="L8" s="285">
        <v>0</v>
      </c>
      <c r="M8" s="285">
        <v>0</v>
      </c>
      <c r="N8" s="285">
        <v>0</v>
      </c>
    </row>
    <row r="9" spans="1:14" s="34" customFormat="1" ht="27" customHeight="1">
      <c r="A9" s="102" t="s">
        <v>97</v>
      </c>
      <c r="B9" s="284">
        <v>22</v>
      </c>
      <c r="C9" s="286">
        <v>159010</v>
      </c>
      <c r="D9" s="285">
        <v>3124.1062999999999</v>
      </c>
      <c r="E9" s="285">
        <v>10395</v>
      </c>
      <c r="F9" s="285">
        <v>206.10514910000001</v>
      </c>
      <c r="G9" s="285">
        <v>99249</v>
      </c>
      <c r="H9" s="285">
        <v>1965.78</v>
      </c>
      <c r="I9" s="285">
        <v>14935</v>
      </c>
      <c r="J9" s="285">
        <v>292.9796</v>
      </c>
      <c r="K9" s="285">
        <v>0</v>
      </c>
      <c r="L9" s="285">
        <v>0</v>
      </c>
      <c r="M9" s="285">
        <v>0</v>
      </c>
      <c r="N9" s="285">
        <v>0</v>
      </c>
    </row>
    <row r="10" spans="1:14" s="34" customFormat="1" ht="27" customHeight="1">
      <c r="A10" s="102" t="s">
        <v>98</v>
      </c>
      <c r="B10" s="284">
        <v>21</v>
      </c>
      <c r="C10" s="285">
        <v>117050</v>
      </c>
      <c r="D10" s="285">
        <v>2288.6363999999999</v>
      </c>
      <c r="E10" s="287">
        <v>1210</v>
      </c>
      <c r="F10" s="284">
        <v>0</v>
      </c>
      <c r="G10" s="285">
        <v>88015</v>
      </c>
      <c r="H10" s="285">
        <v>1717.36</v>
      </c>
      <c r="I10" s="285">
        <v>21934</v>
      </c>
      <c r="J10" s="285">
        <v>424.07769999999999</v>
      </c>
      <c r="K10" s="285">
        <v>0</v>
      </c>
      <c r="L10" s="285">
        <v>0</v>
      </c>
      <c r="M10" s="285">
        <v>0</v>
      </c>
      <c r="N10" s="285">
        <v>0</v>
      </c>
    </row>
    <row r="11" spans="1:14" s="34" customFormat="1" ht="27" customHeight="1">
      <c r="A11" s="102" t="s">
        <v>99</v>
      </c>
      <c r="B11" s="284">
        <v>20</v>
      </c>
      <c r="C11" s="286">
        <v>195997</v>
      </c>
      <c r="D11" s="285">
        <v>3832.8616999999999</v>
      </c>
      <c r="E11" s="285">
        <v>7500</v>
      </c>
      <c r="F11" s="285">
        <v>145.24876599999999</v>
      </c>
      <c r="G11" s="285">
        <v>80284</v>
      </c>
      <c r="H11" s="285">
        <v>1569.18</v>
      </c>
      <c r="I11" s="285">
        <v>36752</v>
      </c>
      <c r="J11" s="285">
        <v>716.93910000000005</v>
      </c>
      <c r="K11" s="285">
        <v>0</v>
      </c>
      <c r="L11" s="285">
        <v>0</v>
      </c>
      <c r="M11" s="285">
        <v>0</v>
      </c>
      <c r="N11" s="285">
        <v>0</v>
      </c>
    </row>
    <row r="12" spans="1:14" s="34" customFormat="1" ht="27" customHeight="1">
      <c r="A12" s="239" t="s">
        <v>100</v>
      </c>
      <c r="B12" s="288">
        <v>21</v>
      </c>
      <c r="C12" s="289">
        <v>216545</v>
      </c>
      <c r="D12" s="290">
        <v>4252.3064000000004</v>
      </c>
      <c r="E12" s="290">
        <v>5105</v>
      </c>
      <c r="F12" s="290">
        <v>99.983411000000004</v>
      </c>
      <c r="G12" s="290">
        <v>99389</v>
      </c>
      <c r="H12" s="290">
        <v>1971.14</v>
      </c>
      <c r="I12" s="290">
        <v>36371</v>
      </c>
      <c r="J12" s="290">
        <v>717.78470000000004</v>
      </c>
      <c r="K12" s="290">
        <v>0</v>
      </c>
      <c r="L12" s="290">
        <v>0</v>
      </c>
      <c r="M12" s="290">
        <v>0</v>
      </c>
      <c r="N12" s="290">
        <v>0</v>
      </c>
    </row>
    <row r="13" spans="1:14" s="34" customFormat="1" ht="27" customHeight="1">
      <c r="A13" s="242" t="s">
        <v>766</v>
      </c>
      <c r="B13" s="291">
        <v>19</v>
      </c>
      <c r="C13" s="292">
        <v>169115</v>
      </c>
      <c r="D13" s="293">
        <v>3297.4011</v>
      </c>
      <c r="E13" s="293">
        <v>4655</v>
      </c>
      <c r="F13" s="293">
        <v>89.638650499999997</v>
      </c>
      <c r="G13" s="293">
        <v>115936</v>
      </c>
      <c r="H13" s="293">
        <v>2279.94</v>
      </c>
      <c r="I13" s="293">
        <v>32189</v>
      </c>
      <c r="J13" s="293">
        <v>629.03319999999997</v>
      </c>
      <c r="K13" s="293">
        <v>0</v>
      </c>
      <c r="L13" s="293">
        <v>0</v>
      </c>
      <c r="M13" s="293">
        <v>0</v>
      </c>
      <c r="N13" s="293">
        <v>0</v>
      </c>
    </row>
    <row r="14" spans="1:14" s="34" customFormat="1" ht="27" customHeight="1">
      <c r="A14" s="278">
        <v>44504</v>
      </c>
      <c r="B14" s="283">
        <v>20</v>
      </c>
      <c r="C14" s="283">
        <v>117393</v>
      </c>
      <c r="D14" s="283">
        <v>2277.2022000000002</v>
      </c>
      <c r="E14" s="283">
        <v>4580</v>
      </c>
      <c r="F14" s="283">
        <v>88.687719000000001</v>
      </c>
      <c r="G14" s="293">
        <v>81760</v>
      </c>
      <c r="H14" s="293">
        <v>1602.87</v>
      </c>
      <c r="I14" s="293">
        <v>36263</v>
      </c>
      <c r="J14" s="293">
        <v>712.15459999999996</v>
      </c>
      <c r="K14" s="293">
        <v>0</v>
      </c>
      <c r="L14" s="293">
        <v>0</v>
      </c>
      <c r="M14" s="293">
        <v>0</v>
      </c>
      <c r="N14" s="293">
        <v>0</v>
      </c>
    </row>
    <row r="15" spans="1:14" s="34" customFormat="1" ht="27" customHeight="1">
      <c r="A15" s="278">
        <v>44531</v>
      </c>
      <c r="B15" s="283">
        <v>23</v>
      </c>
      <c r="C15" s="283">
        <v>104792</v>
      </c>
      <c r="D15" s="283">
        <v>2030.9079999999999</v>
      </c>
      <c r="E15" s="283">
        <v>380</v>
      </c>
      <c r="F15" s="283">
        <v>7.2990400000000015</v>
      </c>
      <c r="G15" s="293">
        <v>89756</v>
      </c>
      <c r="H15" s="293">
        <v>1757.03</v>
      </c>
      <c r="I15" s="293">
        <v>40392</v>
      </c>
      <c r="J15" s="293">
        <v>776.44169999999997</v>
      </c>
      <c r="K15" s="293">
        <v>0</v>
      </c>
      <c r="L15" s="293">
        <v>0</v>
      </c>
      <c r="M15" s="293">
        <v>0</v>
      </c>
      <c r="N15" s="293">
        <v>0</v>
      </c>
    </row>
    <row r="16" spans="1:14" s="34" customFormat="1" ht="27" customHeight="1">
      <c r="A16" s="278">
        <v>44565</v>
      </c>
      <c r="B16" s="283">
        <v>20</v>
      </c>
      <c r="C16" s="283">
        <v>199530</v>
      </c>
      <c r="D16" s="283">
        <v>3825.8129999999992</v>
      </c>
      <c r="E16" s="283">
        <v>4180</v>
      </c>
      <c r="F16" s="283">
        <v>183.25</v>
      </c>
      <c r="G16" s="293">
        <v>104089</v>
      </c>
      <c r="H16" s="293">
        <v>1994.74</v>
      </c>
      <c r="I16" s="293">
        <v>39756</v>
      </c>
      <c r="J16" s="293">
        <v>751.68629999999996</v>
      </c>
      <c r="K16" s="293">
        <v>0</v>
      </c>
      <c r="L16" s="293">
        <v>0</v>
      </c>
      <c r="M16" s="293">
        <v>0</v>
      </c>
      <c r="N16" s="293">
        <v>0</v>
      </c>
    </row>
    <row r="17" spans="1:14" s="34" customFormat="1" ht="27" customHeight="1">
      <c r="A17" s="278">
        <v>44593</v>
      </c>
      <c r="B17" s="283">
        <v>19</v>
      </c>
      <c r="C17" s="283">
        <v>268580</v>
      </c>
      <c r="D17" s="283">
        <v>5088.8701999999994</v>
      </c>
      <c r="E17" s="283">
        <v>20780</v>
      </c>
      <c r="F17" s="283">
        <v>395.58973079999998</v>
      </c>
      <c r="G17" s="293">
        <v>196888</v>
      </c>
      <c r="H17" s="293">
        <v>3742.71</v>
      </c>
      <c r="I17" s="293">
        <v>54090</v>
      </c>
      <c r="J17" s="293">
        <v>1019.1151</v>
      </c>
      <c r="K17" s="293">
        <v>0</v>
      </c>
      <c r="L17" s="293">
        <v>0</v>
      </c>
      <c r="M17" s="293">
        <v>0</v>
      </c>
      <c r="N17" s="293">
        <v>0</v>
      </c>
    </row>
    <row r="18" spans="1:14" s="34" customFormat="1" ht="19.5" customHeight="1">
      <c r="A18" s="1080" t="s">
        <v>1150</v>
      </c>
      <c r="B18" s="1080"/>
      <c r="C18" s="1080"/>
      <c r="D18" s="1080"/>
      <c r="E18" s="1080"/>
      <c r="F18" s="1080"/>
      <c r="G18" s="1080"/>
      <c r="H18" s="1080"/>
      <c r="I18" s="1080"/>
      <c r="J18" s="1080"/>
      <c r="K18" s="1080"/>
      <c r="L18" s="1080"/>
      <c r="M18" s="1080"/>
      <c r="N18" s="1080"/>
    </row>
    <row r="19" spans="1:14" s="34" customFormat="1" ht="18" customHeight="1">
      <c r="A19" s="1080" t="s">
        <v>344</v>
      </c>
      <c r="B19" s="1080"/>
      <c r="C19" s="1080"/>
      <c r="D19" s="1080"/>
      <c r="E19" s="1080"/>
      <c r="F19" s="1080"/>
      <c r="G19" s="1080"/>
      <c r="H19" s="1080"/>
      <c r="I19" s="1080"/>
      <c r="J19" s="1080"/>
      <c r="K19" s="1080"/>
      <c r="L19" s="1080"/>
      <c r="M19" s="1080"/>
      <c r="N19" s="1080"/>
    </row>
    <row r="20" spans="1:14" s="34" customFormat="1" ht="27.6" customHeight="1"/>
    <row r="21" spans="1:14">
      <c r="B21" s="82"/>
      <c r="C21" s="82"/>
      <c r="D21" s="82"/>
      <c r="E21" s="82"/>
      <c r="F21" s="82"/>
      <c r="G21" s="82"/>
      <c r="H21" s="82"/>
      <c r="I21" s="82"/>
      <c r="J21" s="82"/>
      <c r="K21" s="82"/>
      <c r="L21" s="82"/>
      <c r="M21" s="82"/>
      <c r="N21" s="82"/>
    </row>
    <row r="22" spans="1:14">
      <c r="B22" s="82"/>
      <c r="C22" s="82"/>
      <c r="D22" s="755"/>
      <c r="E22" s="82"/>
      <c r="F22" s="82"/>
      <c r="G22" s="82"/>
      <c r="H22" s="82"/>
      <c r="I22" s="82"/>
    </row>
  </sheetData>
  <mergeCells count="14">
    <mergeCell ref="A18:N18"/>
    <mergeCell ref="A19:N19"/>
    <mergeCell ref="A1:N1"/>
    <mergeCell ref="A2:A4"/>
    <mergeCell ref="B2:B4"/>
    <mergeCell ref="C2:F2"/>
    <mergeCell ref="G2:J2"/>
    <mergeCell ref="K2:N2"/>
    <mergeCell ref="C3:D3"/>
    <mergeCell ref="E3:F3"/>
    <mergeCell ref="G3:H3"/>
    <mergeCell ref="I3:J3"/>
    <mergeCell ref="K3:L3"/>
    <mergeCell ref="M3:N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1"/>
  <sheetViews>
    <sheetView zoomScaleNormal="100" workbookViewId="0">
      <selection activeCell="H14" sqref="H14"/>
    </sheetView>
  </sheetViews>
  <sheetFormatPr defaultColWidth="9.140625" defaultRowHeight="15"/>
  <cols>
    <col min="1" max="1" width="14.5703125" style="16" bestFit="1" customWidth="1"/>
    <col min="2" max="2" width="16.5703125" style="16" bestFit="1" customWidth="1"/>
    <col min="3" max="6" width="12.140625" style="16" bestFit="1" customWidth="1"/>
    <col min="7" max="7" width="14.5703125" style="16" customWidth="1"/>
    <col min="8" max="8" width="22.140625" style="16" bestFit="1" customWidth="1"/>
    <col min="9" max="9" width="4.5703125" style="16" bestFit="1" customWidth="1"/>
    <col min="10" max="16384" width="9.140625" style="16"/>
  </cols>
  <sheetData>
    <row r="1" spans="1:9" ht="15" customHeight="1">
      <c r="A1" s="1056" t="s">
        <v>526</v>
      </c>
      <c r="B1" s="1056"/>
      <c r="C1" s="1056"/>
      <c r="D1" s="1056"/>
      <c r="E1" s="1056"/>
      <c r="F1" s="1056"/>
      <c r="G1" s="1056"/>
      <c r="H1" s="1056"/>
    </row>
    <row r="2" spans="1:9" s="34" customFormat="1" ht="18" customHeight="1">
      <c r="A2" s="999" t="s">
        <v>110</v>
      </c>
      <c r="B2" s="1054" t="s">
        <v>134</v>
      </c>
      <c r="C2" s="1055"/>
      <c r="D2" s="1054" t="s">
        <v>135</v>
      </c>
      <c r="E2" s="1055"/>
      <c r="F2" s="1054" t="s">
        <v>136</v>
      </c>
      <c r="G2" s="1055"/>
    </row>
    <row r="3" spans="1:9" s="34" customFormat="1" ht="43.5" customHeight="1">
      <c r="A3" s="1001"/>
      <c r="B3" s="68" t="s">
        <v>296</v>
      </c>
      <c r="C3" s="18" t="s">
        <v>345</v>
      </c>
      <c r="D3" s="68" t="s">
        <v>296</v>
      </c>
      <c r="E3" s="18" t="s">
        <v>345</v>
      </c>
      <c r="F3" s="18" t="s">
        <v>346</v>
      </c>
      <c r="G3" s="18" t="s">
        <v>345</v>
      </c>
    </row>
    <row r="4" spans="1:9" s="41" customFormat="1" ht="18" customHeight="1">
      <c r="A4" s="23" t="s">
        <v>93</v>
      </c>
      <c r="B4" s="94">
        <v>357.91894000000002</v>
      </c>
      <c r="C4" s="94">
        <v>3.8186390000000001</v>
      </c>
      <c r="D4" s="94">
        <v>455.83519052000003</v>
      </c>
      <c r="E4" s="94">
        <v>5.1228772200000003</v>
      </c>
      <c r="F4" s="96">
        <v>0</v>
      </c>
      <c r="G4" s="96">
        <v>0</v>
      </c>
    </row>
    <row r="5" spans="1:9" s="41" customFormat="1" ht="18" customHeight="1">
      <c r="A5" s="23" t="s">
        <v>94</v>
      </c>
      <c r="B5" s="94">
        <v>102.59439700000001</v>
      </c>
      <c r="C5" s="94">
        <v>1.0654840000000001</v>
      </c>
      <c r="D5" s="94">
        <f>SUM(D6:D16)</f>
        <v>257.92923755000004</v>
      </c>
      <c r="E5" s="94">
        <f>SUM(E6:E16)</f>
        <v>8.384227365000001</v>
      </c>
      <c r="F5" s="96">
        <v>0</v>
      </c>
      <c r="G5" s="96">
        <v>0</v>
      </c>
      <c r="H5" s="828"/>
      <c r="I5" s="828"/>
    </row>
    <row r="6" spans="1:9" s="34" customFormat="1" ht="18" customHeight="1">
      <c r="A6" s="19" t="s">
        <v>95</v>
      </c>
      <c r="B6" s="93">
        <v>16.650371</v>
      </c>
      <c r="C6" s="62">
        <v>8.3040000000000006E-3</v>
      </c>
      <c r="D6" s="93">
        <v>28.056342000000001</v>
      </c>
      <c r="E6" s="93">
        <v>0.49324346000000002</v>
      </c>
      <c r="F6" s="95">
        <v>0</v>
      </c>
      <c r="G6" s="95">
        <v>0</v>
      </c>
    </row>
    <row r="7" spans="1:9" s="34" customFormat="1" ht="18" customHeight="1">
      <c r="A7" s="19" t="s">
        <v>96</v>
      </c>
      <c r="B7" s="93">
        <v>14.037378</v>
      </c>
      <c r="C7" s="62">
        <v>0.17469000000000001</v>
      </c>
      <c r="D7" s="93">
        <v>15.789758000000001</v>
      </c>
      <c r="E7" s="93">
        <v>0.75578866</v>
      </c>
      <c r="F7" s="95">
        <v>0</v>
      </c>
      <c r="G7" s="95">
        <v>0</v>
      </c>
    </row>
    <row r="8" spans="1:9" s="34" customFormat="1" ht="18" customHeight="1">
      <c r="A8" s="19" t="s">
        <v>97</v>
      </c>
      <c r="B8" s="93">
        <v>16.799793999999999</v>
      </c>
      <c r="C8" s="62">
        <v>0.14837900000000001</v>
      </c>
      <c r="D8" s="93">
        <v>21.542532999999999</v>
      </c>
      <c r="E8" s="93">
        <v>0.29392758000000002</v>
      </c>
      <c r="F8" s="95">
        <v>0</v>
      </c>
      <c r="G8" s="95">
        <v>0</v>
      </c>
    </row>
    <row r="9" spans="1:9" s="34" customFormat="1" ht="18" customHeight="1">
      <c r="A9" s="19" t="s">
        <v>98</v>
      </c>
      <c r="B9" s="93">
        <v>7.5403460000000004</v>
      </c>
      <c r="C9" s="62">
        <v>6.7489999999999998E-3</v>
      </c>
      <c r="D9" s="93">
        <v>14.4290115</v>
      </c>
      <c r="E9" s="93">
        <v>0.16834869999999999</v>
      </c>
      <c r="F9" s="95">
        <v>0</v>
      </c>
      <c r="G9" s="95">
        <v>0</v>
      </c>
    </row>
    <row r="10" spans="1:9" s="34" customFormat="1" ht="18" customHeight="1">
      <c r="A10" s="19" t="s">
        <v>99</v>
      </c>
      <c r="B10" s="93">
        <v>7.5403460000000004</v>
      </c>
      <c r="C10" s="62">
        <v>6.7489999999999998E-3</v>
      </c>
      <c r="D10" s="93">
        <v>14.7334575</v>
      </c>
      <c r="E10" s="93">
        <v>8.0105700000000002E-2</v>
      </c>
      <c r="F10" s="95">
        <v>0</v>
      </c>
      <c r="G10" s="95">
        <v>0</v>
      </c>
    </row>
    <row r="11" spans="1:9" s="34" customFormat="1" ht="18" customHeight="1">
      <c r="A11" s="171" t="s">
        <v>100</v>
      </c>
      <c r="B11" s="231">
        <v>12.615404</v>
      </c>
      <c r="C11" s="207">
        <v>6.0096999999999998E-2</v>
      </c>
      <c r="D11" s="231">
        <v>22.878320500000001</v>
      </c>
      <c r="E11" s="231">
        <v>0.43320866000000002</v>
      </c>
      <c r="F11" s="237">
        <v>0</v>
      </c>
      <c r="G11" s="237">
        <v>0</v>
      </c>
    </row>
    <row r="12" spans="1:9" s="34" customFormat="1" ht="18" customHeight="1">
      <c r="A12" s="108" t="s">
        <v>766</v>
      </c>
      <c r="B12" s="232">
        <v>4.9541430000000002</v>
      </c>
      <c r="C12" s="208">
        <v>0.148371</v>
      </c>
      <c r="D12" s="232">
        <v>15.1161365</v>
      </c>
      <c r="E12" s="232">
        <v>1.0204057200000001</v>
      </c>
      <c r="F12" s="238">
        <v>0</v>
      </c>
      <c r="G12" s="238">
        <v>0</v>
      </c>
    </row>
    <row r="13" spans="1:9" s="34" customFormat="1" ht="18" customHeight="1">
      <c r="A13" s="108" t="s">
        <v>804</v>
      </c>
      <c r="B13" s="232">
        <v>3.4788130000000002</v>
      </c>
      <c r="C13" s="208">
        <v>8.2539999999999992E-3</v>
      </c>
      <c r="D13" s="232">
        <v>16.776146000000001</v>
      </c>
      <c r="E13" s="232">
        <v>4.2948460000000001E-2</v>
      </c>
      <c r="F13" s="238">
        <v>0</v>
      </c>
      <c r="G13" s="238">
        <v>0</v>
      </c>
    </row>
    <row r="14" spans="1:9" s="34" customFormat="1" ht="18" customHeight="1">
      <c r="A14" s="108" t="s">
        <v>904</v>
      </c>
      <c r="B14" s="232">
        <v>3.2821129999999998</v>
      </c>
      <c r="C14" s="208">
        <v>1.9710999999999999E-2</v>
      </c>
      <c r="D14" s="232">
        <v>26.784454</v>
      </c>
      <c r="E14" s="232">
        <v>0.33624098000000002</v>
      </c>
      <c r="F14" s="238">
        <v>0</v>
      </c>
      <c r="G14" s="238">
        <v>0</v>
      </c>
    </row>
    <row r="15" spans="1:9" s="34" customFormat="1" ht="18" customHeight="1">
      <c r="A15" s="108" t="s">
        <v>917</v>
      </c>
      <c r="B15" s="232">
        <v>0.578156</v>
      </c>
      <c r="C15" s="208">
        <v>4.1849999999999998E-2</v>
      </c>
      <c r="D15" s="232">
        <v>24.8400125</v>
      </c>
      <c r="E15" s="232">
        <v>4.1228343399999998</v>
      </c>
      <c r="F15" s="238">
        <v>0</v>
      </c>
      <c r="G15" s="238">
        <v>0</v>
      </c>
    </row>
    <row r="16" spans="1:9" s="34" customFormat="1" ht="18" customHeight="1">
      <c r="A16" s="108" t="s">
        <v>1149</v>
      </c>
      <c r="B16" s="232">
        <v>14.220306999999998</v>
      </c>
      <c r="C16" s="208">
        <v>0.405418</v>
      </c>
      <c r="D16" s="232">
        <v>56.983066049999998</v>
      </c>
      <c r="E16" s="232">
        <v>0.63717510499999996</v>
      </c>
      <c r="F16" s="238">
        <v>0</v>
      </c>
      <c r="G16" s="238">
        <v>0</v>
      </c>
    </row>
    <row r="17" spans="1:7" s="34" customFormat="1" ht="19.5" customHeight="1">
      <c r="A17" s="977" t="s">
        <v>1158</v>
      </c>
      <c r="B17" s="977"/>
      <c r="C17" s="977"/>
      <c r="D17" s="977"/>
      <c r="E17" s="977"/>
      <c r="F17" s="977"/>
      <c r="G17" s="977"/>
    </row>
    <row r="18" spans="1:7" s="34" customFormat="1" ht="18" customHeight="1">
      <c r="A18" s="977" t="s">
        <v>347</v>
      </c>
      <c r="B18" s="977"/>
      <c r="C18" s="977"/>
      <c r="D18" s="977"/>
      <c r="E18" s="977"/>
      <c r="F18" s="977"/>
      <c r="G18" s="977"/>
    </row>
    <row r="19" spans="1:7" s="34" customFormat="1" ht="28.35" customHeight="1"/>
    <row r="20" spans="1:7">
      <c r="B20" s="230"/>
      <c r="C20" s="230"/>
      <c r="D20" s="230"/>
      <c r="E20" s="230"/>
      <c r="F20" s="230"/>
      <c r="G20" s="230"/>
    </row>
    <row r="21" spans="1:7">
      <c r="B21" s="230"/>
      <c r="C21" s="230"/>
      <c r="D21" s="230"/>
      <c r="E21" s="230"/>
      <c r="F21" s="230"/>
      <c r="G21" s="230"/>
    </row>
  </sheetData>
  <mergeCells count="7">
    <mergeCell ref="A18:G18"/>
    <mergeCell ref="A1:H1"/>
    <mergeCell ref="A2:A3"/>
    <mergeCell ref="B2:C2"/>
    <mergeCell ref="D2:E2"/>
    <mergeCell ref="F2:G2"/>
    <mergeCell ref="A17:G17"/>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9"/>
  <sheetViews>
    <sheetView zoomScaleNormal="100" workbookViewId="0">
      <selection activeCell="E23" sqref="E23"/>
    </sheetView>
  </sheetViews>
  <sheetFormatPr defaultColWidth="9.140625" defaultRowHeight="15"/>
  <cols>
    <col min="1" max="5" width="12.140625" style="16" bestFit="1" customWidth="1"/>
    <col min="6" max="6" width="14.140625" style="16" customWidth="1"/>
    <col min="7" max="7" width="7.85546875" style="16" bestFit="1" customWidth="1"/>
    <col min="8" max="16384" width="9.140625" style="16"/>
  </cols>
  <sheetData>
    <row r="1" spans="1:7" ht="15" customHeight="1">
      <c r="A1" s="1056" t="s">
        <v>32</v>
      </c>
      <c r="B1" s="1056"/>
      <c r="C1" s="1056"/>
      <c r="D1" s="1056"/>
    </row>
    <row r="2" spans="1:7" s="34" customFormat="1" ht="63" customHeight="1">
      <c r="A2" s="163" t="s">
        <v>132</v>
      </c>
      <c r="B2" s="163" t="s">
        <v>528</v>
      </c>
      <c r="C2" s="163" t="s">
        <v>529</v>
      </c>
      <c r="D2" s="163" t="s">
        <v>530</v>
      </c>
      <c r="E2" s="163" t="s">
        <v>531</v>
      </c>
      <c r="F2" s="163" t="s">
        <v>348</v>
      </c>
    </row>
    <row r="3" spans="1:7" s="41" customFormat="1" ht="18" customHeight="1">
      <c r="A3" s="320" t="s">
        <v>93</v>
      </c>
      <c r="B3" s="49">
        <v>2320289.04</v>
      </c>
      <c r="C3" s="49">
        <v>2053189.05</v>
      </c>
      <c r="D3" s="49">
        <v>267099.99</v>
      </c>
      <c r="E3" s="440">
        <v>36180.25</v>
      </c>
      <c r="F3" s="440">
        <v>281292.88</v>
      </c>
    </row>
    <row r="4" spans="1:7" s="41" customFormat="1" ht="18" customHeight="1">
      <c r="A4" s="320" t="s">
        <v>94</v>
      </c>
      <c r="B4" s="49">
        <f>SUM(B5:B15)</f>
        <v>2160049.75</v>
      </c>
      <c r="C4" s="49">
        <f t="shared" ref="C4:E4" si="0">SUM(C5:C15)</f>
        <v>2232222</v>
      </c>
      <c r="D4" s="50">
        <f t="shared" si="0"/>
        <v>-72172.25</v>
      </c>
      <c r="E4" s="50">
        <f t="shared" si="0"/>
        <v>-9456.73</v>
      </c>
      <c r="F4" s="440">
        <f>F3+E4</f>
        <v>271836.15000000002</v>
      </c>
    </row>
    <row r="5" spans="1:7" s="34" customFormat="1" ht="18" customHeight="1">
      <c r="A5" s="295">
        <v>44287</v>
      </c>
      <c r="B5" s="52">
        <v>165633.63</v>
      </c>
      <c r="C5" s="52">
        <v>174469.53</v>
      </c>
      <c r="D5" s="51">
        <v>-8835.9</v>
      </c>
      <c r="E5" s="199">
        <v>-1185.6300000000001</v>
      </c>
      <c r="F5" s="199">
        <v>280107.25</v>
      </c>
    </row>
    <row r="6" spans="1:7" s="34" customFormat="1" ht="18" customHeight="1">
      <c r="A6" s="295">
        <v>44317</v>
      </c>
      <c r="B6" s="52">
        <v>193645.45</v>
      </c>
      <c r="C6" s="52">
        <v>195603.25</v>
      </c>
      <c r="D6" s="51">
        <v>-1957.8</v>
      </c>
      <c r="E6" s="199">
        <v>-257.72000000000003</v>
      </c>
      <c r="F6" s="199">
        <v>279849.53000000003</v>
      </c>
    </row>
    <row r="7" spans="1:7" s="34" customFormat="1" ht="18" customHeight="1">
      <c r="A7" s="295">
        <v>44348</v>
      </c>
      <c r="B7" s="52">
        <v>198438.54</v>
      </c>
      <c r="C7" s="52">
        <v>185464.57</v>
      </c>
      <c r="D7" s="51">
        <v>12973.97</v>
      </c>
      <c r="E7" s="199">
        <v>1783.27</v>
      </c>
      <c r="F7" s="199">
        <v>281632.8</v>
      </c>
    </row>
    <row r="8" spans="1:7" s="34" customFormat="1" ht="18" customHeight="1">
      <c r="A8" s="295">
        <v>44378</v>
      </c>
      <c r="B8" s="52">
        <v>149309.91</v>
      </c>
      <c r="C8" s="52">
        <v>156719.9</v>
      </c>
      <c r="D8" s="51">
        <v>-7409.99</v>
      </c>
      <c r="E8" s="199">
        <v>-991.79</v>
      </c>
      <c r="F8" s="199">
        <v>280641.01</v>
      </c>
    </row>
    <row r="9" spans="1:7" s="34" customFormat="1" ht="18" customHeight="1">
      <c r="A9" s="295">
        <v>44409</v>
      </c>
      <c r="B9" s="52">
        <v>201290.27</v>
      </c>
      <c r="C9" s="52">
        <v>184734.32</v>
      </c>
      <c r="D9" s="51">
        <v>16555.95</v>
      </c>
      <c r="E9" s="199">
        <v>2232.58</v>
      </c>
      <c r="F9" s="199">
        <v>282873.59000000003</v>
      </c>
    </row>
    <row r="10" spans="1:7" s="34" customFormat="1" ht="18" customHeight="1">
      <c r="A10" s="295">
        <v>44440</v>
      </c>
      <c r="B10" s="52">
        <v>273340.34999999998</v>
      </c>
      <c r="C10" s="52">
        <v>245584.64000000001</v>
      </c>
      <c r="D10" s="51">
        <v>27755.71</v>
      </c>
      <c r="E10" s="199">
        <v>3776.97</v>
      </c>
      <c r="F10" s="199">
        <v>286650.56</v>
      </c>
      <c r="G10" s="252"/>
    </row>
    <row r="11" spans="1:7" s="34" customFormat="1" ht="18" customHeight="1">
      <c r="A11" s="295">
        <v>44470</v>
      </c>
      <c r="B11" s="52">
        <v>220263.23</v>
      </c>
      <c r="C11" s="52">
        <v>232700.15</v>
      </c>
      <c r="D11" s="51">
        <v>-12436.92</v>
      </c>
      <c r="E11" s="199">
        <v>-1657.67</v>
      </c>
      <c r="F11" s="199">
        <v>284992.89</v>
      </c>
    </row>
    <row r="12" spans="1:7" s="34" customFormat="1" ht="18" customHeight="1">
      <c r="A12" s="295">
        <v>44501</v>
      </c>
      <c r="B12" s="52">
        <v>221233.58</v>
      </c>
      <c r="C12" s="52">
        <v>223754.34</v>
      </c>
      <c r="D12" s="51">
        <v>-2520.7600000000002</v>
      </c>
      <c r="E12" s="199">
        <v>-329.18</v>
      </c>
      <c r="F12" s="199">
        <v>284663.71000000002</v>
      </c>
    </row>
    <row r="13" spans="1:7" s="34" customFormat="1" ht="18" customHeight="1">
      <c r="A13" s="295">
        <v>44531</v>
      </c>
      <c r="B13" s="52">
        <v>218844.41</v>
      </c>
      <c r="C13" s="52">
        <v>248546.6</v>
      </c>
      <c r="D13" s="51">
        <v>-29702.19</v>
      </c>
      <c r="E13" s="199">
        <v>-3937.73</v>
      </c>
      <c r="F13" s="199">
        <v>280725.98</v>
      </c>
    </row>
    <row r="14" spans="1:7" s="34" customFormat="1" ht="18" customHeight="1">
      <c r="A14" s="295">
        <v>44562</v>
      </c>
      <c r="B14" s="52">
        <v>164056.21</v>
      </c>
      <c r="C14" s="52">
        <v>192582.51</v>
      </c>
      <c r="D14" s="51">
        <v>-28526.3</v>
      </c>
      <c r="E14" s="199">
        <v>-3815.01</v>
      </c>
      <c r="F14" s="199">
        <v>276910.96999999997</v>
      </c>
    </row>
    <row r="15" spans="1:7" s="34" customFormat="1" ht="18" customHeight="1">
      <c r="A15" s="295">
        <v>44593</v>
      </c>
      <c r="B15" s="52">
        <v>153994.17000000001</v>
      </c>
      <c r="C15" s="52">
        <v>192062.19</v>
      </c>
      <c r="D15" s="51">
        <v>-38068.019999999997</v>
      </c>
      <c r="E15" s="199">
        <v>-5074.82</v>
      </c>
      <c r="F15" s="199">
        <f>F14+E15</f>
        <v>271836.14999999997</v>
      </c>
    </row>
    <row r="16" spans="1:7" s="34" customFormat="1" ht="18.75" customHeight="1">
      <c r="A16" s="1080" t="s">
        <v>1150</v>
      </c>
      <c r="B16" s="1080"/>
      <c r="C16" s="1080"/>
      <c r="D16" s="1080"/>
      <c r="E16" s="1080"/>
      <c r="F16" s="1080"/>
    </row>
    <row r="17" spans="1:6" s="34" customFormat="1" ht="18" customHeight="1">
      <c r="A17" s="1080" t="s">
        <v>349</v>
      </c>
      <c r="B17" s="1080"/>
      <c r="C17" s="1080"/>
      <c r="D17" s="1080"/>
      <c r="E17" s="1080"/>
      <c r="F17" s="1080"/>
    </row>
    <row r="18" spans="1:6" s="34" customFormat="1" ht="28.35" customHeight="1"/>
    <row r="19" spans="1:6">
      <c r="B19" s="138"/>
      <c r="C19" s="138"/>
      <c r="D19" s="138"/>
      <c r="E19" s="138"/>
    </row>
  </sheetData>
  <mergeCells count="3">
    <mergeCell ref="A1:D1"/>
    <mergeCell ref="A16:F16"/>
    <mergeCell ref="A17:F17"/>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9"/>
  <sheetViews>
    <sheetView zoomScaleNormal="100" workbookViewId="0">
      <selection activeCell="D19" sqref="D19"/>
    </sheetView>
  </sheetViews>
  <sheetFormatPr defaultColWidth="9.140625" defaultRowHeight="12.75"/>
  <cols>
    <col min="1" max="1" width="14.85546875" style="32" bestFit="1" customWidth="1"/>
    <col min="2" max="5" width="14.5703125" style="32" bestFit="1" customWidth="1"/>
    <col min="6" max="6" width="16.42578125" style="32" bestFit="1" customWidth="1"/>
    <col min="7" max="16384" width="9.140625" style="32"/>
  </cols>
  <sheetData>
    <row r="1" spans="1:7" ht="15" customHeight="1">
      <c r="A1" s="1056" t="s">
        <v>537</v>
      </c>
      <c r="B1" s="1056"/>
      <c r="C1" s="1056"/>
      <c r="D1" s="1056"/>
      <c r="E1" s="1056"/>
      <c r="F1" s="1056"/>
    </row>
    <row r="2" spans="1:7" s="33" customFormat="1" ht="125.25" customHeight="1">
      <c r="A2" s="17" t="s">
        <v>110</v>
      </c>
      <c r="B2" s="18" t="s">
        <v>534</v>
      </c>
      <c r="C2" s="18" t="s">
        <v>535</v>
      </c>
      <c r="D2" s="18" t="s">
        <v>536</v>
      </c>
      <c r="E2" s="18" t="s">
        <v>790</v>
      </c>
      <c r="F2" s="18" t="s">
        <v>791</v>
      </c>
    </row>
    <row r="3" spans="1:7" s="33" customFormat="1" ht="15" customHeight="1">
      <c r="A3" s="101" t="s">
        <v>93</v>
      </c>
      <c r="B3" s="97">
        <v>91657.539747935647</v>
      </c>
      <c r="C3" s="97">
        <v>91657.539747935647</v>
      </c>
      <c r="D3" s="97">
        <v>4406706</v>
      </c>
      <c r="E3" s="98">
        <v>2.0799558615422868</v>
      </c>
      <c r="F3" s="98">
        <v>2.0799558615422868</v>
      </c>
    </row>
    <row r="4" spans="1:7" s="33" customFormat="1" ht="16.5" customHeight="1">
      <c r="A4" s="505" t="s">
        <v>94</v>
      </c>
      <c r="B4" s="506">
        <v>89143.205651534794</v>
      </c>
      <c r="C4" s="506">
        <v>89143.205651534794</v>
      </c>
      <c r="D4" s="506">
        <v>4974869.1100000003</v>
      </c>
      <c r="E4" s="507">
        <v>1.79</v>
      </c>
      <c r="F4" s="507">
        <v>1.79</v>
      </c>
    </row>
    <row r="5" spans="1:7" s="33" customFormat="1" ht="15.75" customHeight="1">
      <c r="A5" s="102" t="s">
        <v>95</v>
      </c>
      <c r="B5" s="99">
        <v>88446.739520498872</v>
      </c>
      <c r="C5" s="99">
        <v>88446.739520498872</v>
      </c>
      <c r="D5" s="99">
        <v>4453910</v>
      </c>
      <c r="E5" s="100">
        <v>1.9858223340951855</v>
      </c>
      <c r="F5" s="100">
        <v>1.9858223340951855</v>
      </c>
    </row>
    <row r="6" spans="1:7" s="33" customFormat="1" ht="18" customHeight="1">
      <c r="A6" s="102" t="s">
        <v>96</v>
      </c>
      <c r="B6" s="99">
        <v>89742.711479067308</v>
      </c>
      <c r="C6" s="99">
        <v>89742.711479067308</v>
      </c>
      <c r="D6" s="99">
        <v>4725719</v>
      </c>
      <c r="E6" s="100">
        <v>1.8990276713250895</v>
      </c>
      <c r="F6" s="100">
        <v>1.8990276713250895</v>
      </c>
    </row>
    <row r="7" spans="1:7" s="33" customFormat="1" ht="19.5" customHeight="1">
      <c r="A7" s="102" t="s">
        <v>97</v>
      </c>
      <c r="B7" s="99">
        <v>92261.174554651778</v>
      </c>
      <c r="C7" s="99">
        <v>92252.685458651758</v>
      </c>
      <c r="D7" s="99">
        <v>4799716</v>
      </c>
      <c r="E7" s="100">
        <v>1.9222215346627132</v>
      </c>
      <c r="F7" s="100">
        <v>1.9220446680314369</v>
      </c>
    </row>
    <row r="8" spans="1:7" s="33" customFormat="1" ht="13.5" customHeight="1">
      <c r="A8" s="102" t="s">
        <v>98</v>
      </c>
      <c r="B8" s="99">
        <v>85799</v>
      </c>
      <c r="C8" s="99">
        <v>85799</v>
      </c>
      <c r="D8" s="99">
        <v>4836007</v>
      </c>
      <c r="E8" s="100">
        <v>1.77</v>
      </c>
      <c r="F8" s="100">
        <v>1.7667684042300595</v>
      </c>
    </row>
    <row r="9" spans="1:7" s="33" customFormat="1" ht="13.5" customHeight="1">
      <c r="A9" s="102" t="s">
        <v>99</v>
      </c>
      <c r="B9" s="99">
        <v>97744.332309533274</v>
      </c>
      <c r="C9" s="99">
        <v>97744.332309533274</v>
      </c>
      <c r="D9" s="99">
        <v>5199465</v>
      </c>
      <c r="E9" s="100">
        <v>1.88</v>
      </c>
      <c r="F9" s="100">
        <v>1.8738456781555284</v>
      </c>
    </row>
    <row r="10" spans="1:7" s="33" customFormat="1" ht="15" customHeight="1">
      <c r="A10" s="239" t="s">
        <v>100</v>
      </c>
      <c r="B10" s="240">
        <v>97750.959983705921</v>
      </c>
      <c r="C10" s="240">
        <v>97683</v>
      </c>
      <c r="D10" s="240">
        <v>5371288</v>
      </c>
      <c r="E10" s="241">
        <v>1.82</v>
      </c>
      <c r="F10" s="241">
        <v>1.82</v>
      </c>
    </row>
    <row r="11" spans="1:7" s="33" customFormat="1" ht="15.75" customHeight="1">
      <c r="A11" s="242" t="s">
        <v>766</v>
      </c>
      <c r="B11" s="243">
        <v>102552.86925748565</v>
      </c>
      <c r="C11" s="243">
        <v>102552.86925748565</v>
      </c>
      <c r="D11" s="243">
        <v>5360300</v>
      </c>
      <c r="E11" s="244">
        <f>B11/D11*100</f>
        <v>1.9131927178979844</v>
      </c>
      <c r="F11" s="244">
        <f>C11/D11*100</f>
        <v>1.9131927178979844</v>
      </c>
    </row>
    <row r="12" spans="1:7" s="33" customFormat="1" ht="15.75" customHeight="1">
      <c r="A12" s="295">
        <v>44501</v>
      </c>
      <c r="B12" s="243">
        <v>94825.691560594569</v>
      </c>
      <c r="C12" s="243">
        <v>94825.691560594569</v>
      </c>
      <c r="D12" s="243">
        <v>5223798</v>
      </c>
      <c r="E12" s="244">
        <v>1.82</v>
      </c>
      <c r="F12" s="244">
        <v>1.82</v>
      </c>
    </row>
    <row r="13" spans="1:7" s="33" customFormat="1" ht="15.75" customHeight="1">
      <c r="A13" s="533">
        <v>44531</v>
      </c>
      <c r="B13" s="240">
        <v>95501</v>
      </c>
      <c r="C13" s="240">
        <v>95501</v>
      </c>
      <c r="D13" s="240">
        <v>5272593</v>
      </c>
      <c r="E13" s="241">
        <v>1.8</v>
      </c>
      <c r="F13" s="241">
        <v>1.8</v>
      </c>
    </row>
    <row r="14" spans="1:7" s="33" customFormat="1" ht="15.75" customHeight="1">
      <c r="A14" s="295">
        <v>44562</v>
      </c>
      <c r="B14" s="243">
        <v>87989.337615871424</v>
      </c>
      <c r="C14" s="243">
        <v>87989.337615871424</v>
      </c>
      <c r="D14" s="243">
        <v>5212114</v>
      </c>
      <c r="E14" s="244">
        <v>1.69</v>
      </c>
      <c r="F14" s="244">
        <v>1.69</v>
      </c>
    </row>
    <row r="15" spans="1:7" s="33" customFormat="1" ht="15.75" customHeight="1">
      <c r="A15" s="295">
        <v>44593</v>
      </c>
      <c r="B15" s="243">
        <v>89143.205651534794</v>
      </c>
      <c r="C15" s="243">
        <v>89143.205651534794</v>
      </c>
      <c r="D15" s="243">
        <v>4974869.1100000003</v>
      </c>
      <c r="E15" s="244">
        <v>1.79</v>
      </c>
      <c r="F15" s="244">
        <v>1.79</v>
      </c>
      <c r="G15" s="33" t="s">
        <v>1141</v>
      </c>
    </row>
    <row r="16" spans="1:7" s="33" customFormat="1" ht="61.5" customHeight="1">
      <c r="A16" s="1154" t="s">
        <v>870</v>
      </c>
      <c r="B16" s="1154"/>
      <c r="C16" s="1154"/>
      <c r="D16" s="1154"/>
      <c r="E16" s="1154"/>
      <c r="F16" s="1154"/>
    </row>
    <row r="17" spans="1:6" s="33" customFormat="1" ht="28.35" customHeight="1">
      <c r="A17" s="1080" t="s">
        <v>1150</v>
      </c>
      <c r="B17" s="1080"/>
      <c r="C17" s="1080"/>
      <c r="D17" s="1080"/>
      <c r="E17" s="1080"/>
      <c r="F17" s="1080"/>
    </row>
    <row r="18" spans="1:6">
      <c r="A18" s="1067" t="s">
        <v>76</v>
      </c>
      <c r="B18" s="1067"/>
      <c r="C18" s="1067"/>
      <c r="D18" s="1067"/>
      <c r="E18" s="1067"/>
      <c r="F18" s="1067"/>
    </row>
    <row r="19" spans="1:6">
      <c r="A19" s="33"/>
      <c r="B19" s="33"/>
      <c r="C19" s="33"/>
      <c r="D19" s="33"/>
      <c r="E19" s="33"/>
      <c r="F19" s="33"/>
    </row>
  </sheetData>
  <mergeCells count="4">
    <mergeCell ref="A1:F1"/>
    <mergeCell ref="A16:F16"/>
    <mergeCell ref="A17:F17"/>
    <mergeCell ref="A18:F1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C21"/>
  <sheetViews>
    <sheetView zoomScaleNormal="100" workbookViewId="0">
      <selection activeCell="K21" sqref="K21"/>
    </sheetView>
  </sheetViews>
  <sheetFormatPr defaultColWidth="9.140625" defaultRowHeight="15"/>
  <cols>
    <col min="1" max="1" width="11.5703125" style="16" bestFit="1" customWidth="1"/>
    <col min="2" max="2" width="7.42578125" style="16" bestFit="1" customWidth="1"/>
    <col min="3" max="3" width="10.140625" style="16" bestFit="1" customWidth="1"/>
    <col min="4" max="4" width="7.140625" style="16" bestFit="1" customWidth="1"/>
    <col min="5" max="5" width="10.140625" style="16" bestFit="1" customWidth="1"/>
    <col min="6" max="6" width="7.140625" style="16" bestFit="1" customWidth="1"/>
    <col min="7" max="7" width="10.5703125" style="16" bestFit="1" customWidth="1"/>
    <col min="8" max="8" width="6.5703125" style="16" bestFit="1" customWidth="1"/>
    <col min="9" max="9" width="10.140625" style="16" bestFit="1" customWidth="1"/>
    <col min="10" max="10" width="7.5703125" style="16" bestFit="1" customWidth="1"/>
    <col min="11" max="11" width="9.85546875" style="16" bestFit="1" customWidth="1"/>
    <col min="12" max="12" width="7" style="16" bestFit="1" customWidth="1"/>
    <col min="13" max="13" width="9.5703125" style="16" bestFit="1" customWidth="1"/>
    <col min="14" max="14" width="7" style="16" bestFit="1" customWidth="1"/>
    <col min="15" max="15" width="12.5703125" style="16" bestFit="1" customWidth="1"/>
    <col min="16" max="16" width="7.140625" style="16" bestFit="1" customWidth="1"/>
    <col min="17" max="17" width="10.85546875" style="16" bestFit="1" customWidth="1"/>
    <col min="18" max="18" width="6.85546875" style="16" bestFit="1" customWidth="1"/>
    <col min="19" max="19" width="10.42578125" style="16" bestFit="1" customWidth="1"/>
    <col min="20" max="20" width="6.5703125" style="16" bestFit="1" customWidth="1"/>
    <col min="21" max="21" width="12.5703125" style="16" bestFit="1" customWidth="1"/>
    <col min="22" max="22" width="6.5703125" style="16" bestFit="1" customWidth="1"/>
    <col min="23" max="23" width="10.42578125" style="16" bestFit="1" customWidth="1"/>
    <col min="24" max="24" width="6.85546875" style="16" bestFit="1" customWidth="1"/>
    <col min="25" max="25" width="10.42578125" style="16" bestFit="1" customWidth="1"/>
    <col min="26" max="26" width="7.42578125" style="16" bestFit="1" customWidth="1"/>
    <col min="27" max="27" width="11" style="16" bestFit="1" customWidth="1"/>
    <col min="28" max="28" width="7.42578125" style="16" bestFit="1" customWidth="1"/>
    <col min="29" max="29" width="13" style="16" bestFit="1" customWidth="1"/>
    <col min="30" max="30" width="4.5703125" style="16" bestFit="1" customWidth="1"/>
    <col min="31" max="16384" width="9.140625" style="16"/>
  </cols>
  <sheetData>
    <row r="1" spans="1:29" ht="15" customHeight="1">
      <c r="A1" s="1056" t="s">
        <v>33</v>
      </c>
      <c r="B1" s="1056"/>
      <c r="C1" s="1056"/>
      <c r="D1" s="1056"/>
      <c r="E1" s="1056"/>
      <c r="F1" s="1056"/>
      <c r="G1" s="1056"/>
      <c r="H1" s="1056"/>
      <c r="I1" s="1056"/>
      <c r="J1" s="1056"/>
      <c r="K1" s="1056"/>
      <c r="L1" s="1056"/>
      <c r="M1" s="1056"/>
      <c r="N1" s="1056"/>
      <c r="O1" s="1056"/>
      <c r="P1" s="1056"/>
      <c r="Q1" s="1056"/>
      <c r="R1" s="1056"/>
      <c r="S1" s="1056"/>
      <c r="T1" s="1056"/>
      <c r="U1" s="1056"/>
      <c r="V1" s="1056"/>
      <c r="W1" s="1056"/>
      <c r="X1" s="1056"/>
      <c r="Y1" s="1056"/>
      <c r="Z1" s="1056"/>
    </row>
    <row r="2" spans="1:29" s="34" customFormat="1" ht="51" customHeight="1">
      <c r="A2" s="1009" t="s">
        <v>784</v>
      </c>
      <c r="B2" s="1054" t="s">
        <v>350</v>
      </c>
      <c r="C2" s="1055"/>
      <c r="D2" s="1007" t="s">
        <v>351</v>
      </c>
      <c r="E2" s="1008"/>
      <c r="F2" s="1007" t="s">
        <v>352</v>
      </c>
      <c r="G2" s="1008"/>
      <c r="H2" s="1007" t="s">
        <v>353</v>
      </c>
      <c r="I2" s="1008"/>
      <c r="J2" s="1054" t="s">
        <v>354</v>
      </c>
      <c r="K2" s="1055"/>
      <c r="L2" s="1054" t="s">
        <v>355</v>
      </c>
      <c r="M2" s="1055"/>
      <c r="N2" s="1007" t="s">
        <v>356</v>
      </c>
      <c r="O2" s="1008"/>
      <c r="P2" s="1054" t="s">
        <v>357</v>
      </c>
      <c r="Q2" s="1055"/>
      <c r="R2" s="1054" t="s">
        <v>205</v>
      </c>
      <c r="S2" s="1055"/>
      <c r="T2" s="1007" t="s">
        <v>358</v>
      </c>
      <c r="U2" s="1008"/>
      <c r="V2" s="1007" t="s">
        <v>359</v>
      </c>
      <c r="W2" s="1008"/>
      <c r="X2" s="1007" t="s">
        <v>360</v>
      </c>
      <c r="Y2" s="1008"/>
      <c r="Z2" s="1054" t="s">
        <v>201</v>
      </c>
      <c r="AA2" s="1055"/>
      <c r="AB2" s="1054" t="s">
        <v>88</v>
      </c>
      <c r="AC2" s="1055"/>
    </row>
    <row r="3" spans="1:29" s="34" customFormat="1" ht="51.75" customHeight="1">
      <c r="A3" s="1010"/>
      <c r="B3" s="18" t="s">
        <v>361</v>
      </c>
      <c r="C3" s="18" t="s">
        <v>532</v>
      </c>
      <c r="D3" s="18" t="s">
        <v>361</v>
      </c>
      <c r="E3" s="18" t="s">
        <v>532</v>
      </c>
      <c r="F3" s="18" t="s">
        <v>361</v>
      </c>
      <c r="G3" s="18" t="s">
        <v>532</v>
      </c>
      <c r="H3" s="18" t="s">
        <v>361</v>
      </c>
      <c r="I3" s="18" t="s">
        <v>532</v>
      </c>
      <c r="J3" s="18" t="s">
        <v>361</v>
      </c>
      <c r="K3" s="18" t="s">
        <v>532</v>
      </c>
      <c r="L3" s="18" t="s">
        <v>361</v>
      </c>
      <c r="M3" s="18" t="s">
        <v>532</v>
      </c>
      <c r="N3" s="18" t="s">
        <v>361</v>
      </c>
      <c r="O3" s="18" t="s">
        <v>532</v>
      </c>
      <c r="P3" s="18" t="s">
        <v>361</v>
      </c>
      <c r="Q3" s="18" t="s">
        <v>532</v>
      </c>
      <c r="R3" s="18" t="s">
        <v>361</v>
      </c>
      <c r="S3" s="18" t="s">
        <v>532</v>
      </c>
      <c r="T3" s="18" t="s">
        <v>361</v>
      </c>
      <c r="U3" s="18" t="s">
        <v>532</v>
      </c>
      <c r="V3" s="18" t="s">
        <v>361</v>
      </c>
      <c r="W3" s="18" t="s">
        <v>532</v>
      </c>
      <c r="X3" s="18" t="s">
        <v>361</v>
      </c>
      <c r="Y3" s="18" t="s">
        <v>532</v>
      </c>
      <c r="Z3" s="18" t="s">
        <v>361</v>
      </c>
      <c r="AA3" s="18" t="s">
        <v>532</v>
      </c>
      <c r="AB3" s="18" t="s">
        <v>361</v>
      </c>
      <c r="AC3" s="18" t="s">
        <v>532</v>
      </c>
    </row>
    <row r="4" spans="1:29" s="41" customFormat="1" ht="18" customHeight="1">
      <c r="A4" s="23" t="s">
        <v>93</v>
      </c>
      <c r="B4" s="25">
        <v>10178</v>
      </c>
      <c r="C4" s="40">
        <v>4462903.28</v>
      </c>
      <c r="D4" s="26">
        <v>66</v>
      </c>
      <c r="E4" s="40">
        <v>456690.09</v>
      </c>
      <c r="F4" s="25">
        <v>2340</v>
      </c>
      <c r="G4" s="40">
        <v>1305900.27</v>
      </c>
      <c r="H4" s="25">
        <v>215</v>
      </c>
      <c r="I4" s="25">
        <v>42525.5</v>
      </c>
      <c r="J4" s="25">
        <v>23</v>
      </c>
      <c r="K4" s="25">
        <v>2208.4499999999998</v>
      </c>
      <c r="L4" s="25">
        <v>792</v>
      </c>
      <c r="M4" s="25">
        <v>3345.92</v>
      </c>
      <c r="N4" s="25">
        <v>1582</v>
      </c>
      <c r="O4" s="40">
        <v>2478604.94</v>
      </c>
      <c r="P4" s="25">
        <v>679</v>
      </c>
      <c r="Q4" s="40">
        <v>117686.38</v>
      </c>
      <c r="R4" s="25">
        <v>79</v>
      </c>
      <c r="S4" s="40">
        <v>555211.81000000006</v>
      </c>
      <c r="T4" s="26">
        <v>794</v>
      </c>
      <c r="U4" s="40">
        <v>2164195.9</v>
      </c>
      <c r="V4" s="26">
        <v>98</v>
      </c>
      <c r="W4" s="40">
        <v>600289.04</v>
      </c>
      <c r="X4" s="26">
        <v>27</v>
      </c>
      <c r="Y4" s="25">
        <v>39926.51</v>
      </c>
      <c r="Z4" s="25">
        <v>31720</v>
      </c>
      <c r="AA4" s="40">
        <v>1234373.6299999999</v>
      </c>
      <c r="AB4" s="25">
        <v>48593</v>
      </c>
      <c r="AC4" s="57">
        <v>13463861.720000001</v>
      </c>
    </row>
    <row r="5" spans="1:29" s="41" customFormat="1" ht="18" customHeight="1">
      <c r="A5" s="23" t="s">
        <v>94</v>
      </c>
      <c r="B5" s="50">
        <v>10658</v>
      </c>
      <c r="C5" s="49">
        <v>4974869.1100000003</v>
      </c>
      <c r="D5" s="455">
        <v>10</v>
      </c>
      <c r="E5" s="49">
        <v>506140.53</v>
      </c>
      <c r="F5" s="50">
        <v>2686</v>
      </c>
      <c r="G5" s="49">
        <v>1830772.13</v>
      </c>
      <c r="H5" s="456">
        <v>219</v>
      </c>
      <c r="I5" s="50">
        <v>42440.22</v>
      </c>
      <c r="J5" s="50">
        <v>23</v>
      </c>
      <c r="K5" s="50">
        <v>1996.93</v>
      </c>
      <c r="L5" s="50">
        <v>1197</v>
      </c>
      <c r="M5" s="50">
        <v>3075.66</v>
      </c>
      <c r="N5" s="50">
        <v>1521</v>
      </c>
      <c r="O5" s="49">
        <v>2943910.33</v>
      </c>
      <c r="P5" s="50">
        <v>947</v>
      </c>
      <c r="Q5" s="49">
        <v>228130.71</v>
      </c>
      <c r="R5" s="50">
        <v>82</v>
      </c>
      <c r="S5" s="49">
        <v>578281.32999999996</v>
      </c>
      <c r="T5" s="455">
        <v>731</v>
      </c>
      <c r="U5" s="49">
        <v>2506288.54</v>
      </c>
      <c r="V5" s="455">
        <v>83</v>
      </c>
      <c r="W5" s="49">
        <v>630538.19999999995</v>
      </c>
      <c r="X5" s="455">
        <v>23</v>
      </c>
      <c r="Y5" s="50">
        <v>35607.72</v>
      </c>
      <c r="Z5" s="50">
        <v>42520</v>
      </c>
      <c r="AA5" s="49">
        <v>1435162.01</v>
      </c>
      <c r="AB5" s="50">
        <v>60700</v>
      </c>
      <c r="AC5" s="299">
        <v>15717213.419999998</v>
      </c>
    </row>
    <row r="6" spans="1:29" s="34" customFormat="1" ht="18" customHeight="1">
      <c r="A6" s="27" t="s">
        <v>95</v>
      </c>
      <c r="B6" s="21">
        <v>10199</v>
      </c>
      <c r="C6" s="37">
        <v>4453909.67</v>
      </c>
      <c r="D6" s="22">
        <v>66</v>
      </c>
      <c r="E6" s="37">
        <v>452466.44</v>
      </c>
      <c r="F6" s="21">
        <v>2381</v>
      </c>
      <c r="G6" s="37">
        <v>1365527.16</v>
      </c>
      <c r="H6" s="21">
        <v>215</v>
      </c>
      <c r="I6" s="21">
        <v>42468.41</v>
      </c>
      <c r="J6" s="21">
        <v>23</v>
      </c>
      <c r="K6" s="21">
        <v>2170.1799999999998</v>
      </c>
      <c r="L6" s="21">
        <v>795</v>
      </c>
      <c r="M6" s="21">
        <v>3378.75</v>
      </c>
      <c r="N6" s="21">
        <v>1583</v>
      </c>
      <c r="O6" s="37">
        <v>2522617.7599999998</v>
      </c>
      <c r="P6" s="21">
        <v>687</v>
      </c>
      <c r="Q6" s="37">
        <v>116521.86</v>
      </c>
      <c r="R6" s="21">
        <v>79</v>
      </c>
      <c r="S6" s="37">
        <v>564949.93000000005</v>
      </c>
      <c r="T6" s="22">
        <v>795</v>
      </c>
      <c r="U6" s="37">
        <v>2173729.36</v>
      </c>
      <c r="V6" s="22">
        <v>98</v>
      </c>
      <c r="W6" s="37">
        <v>608953.81999999995</v>
      </c>
      <c r="X6" s="22">
        <v>27</v>
      </c>
      <c r="Y6" s="21">
        <v>38616.57</v>
      </c>
      <c r="Z6" s="21">
        <v>32331</v>
      </c>
      <c r="AA6" s="37">
        <v>1245352.25</v>
      </c>
      <c r="AB6" s="21">
        <v>49279</v>
      </c>
      <c r="AC6" s="58">
        <v>13590662.16</v>
      </c>
    </row>
    <row r="7" spans="1:29" s="34" customFormat="1" ht="18" customHeight="1">
      <c r="A7" s="27" t="s">
        <v>96</v>
      </c>
      <c r="B7" s="21">
        <v>10255</v>
      </c>
      <c r="C7" s="37">
        <v>4725719.12</v>
      </c>
      <c r="D7" s="22">
        <v>10</v>
      </c>
      <c r="E7" s="37">
        <v>485750.5</v>
      </c>
      <c r="F7" s="21">
        <v>2400</v>
      </c>
      <c r="G7" s="37">
        <v>1376112.48</v>
      </c>
      <c r="H7" s="21">
        <v>218</v>
      </c>
      <c r="I7" s="21">
        <v>43349.03</v>
      </c>
      <c r="J7" s="21">
        <v>23</v>
      </c>
      <c r="K7" s="21">
        <v>2279.64</v>
      </c>
      <c r="L7" s="21">
        <v>807</v>
      </c>
      <c r="M7" s="21">
        <v>3580.42</v>
      </c>
      <c r="N7" s="21">
        <v>1575</v>
      </c>
      <c r="O7" s="37">
        <v>2640878.4300000002</v>
      </c>
      <c r="P7" s="21">
        <v>711</v>
      </c>
      <c r="Q7" s="37">
        <v>119940.67</v>
      </c>
      <c r="R7" s="21">
        <v>79</v>
      </c>
      <c r="S7" s="37">
        <v>579760.27</v>
      </c>
      <c r="T7" s="22">
        <v>782</v>
      </c>
      <c r="U7" s="37">
        <v>2271296.29</v>
      </c>
      <c r="V7" s="22">
        <v>97</v>
      </c>
      <c r="W7" s="37">
        <v>618500.02</v>
      </c>
      <c r="X7" s="22">
        <v>27</v>
      </c>
      <c r="Y7" s="21">
        <v>35708.129999999997</v>
      </c>
      <c r="Z7" s="21">
        <v>33077</v>
      </c>
      <c r="AA7" s="37">
        <v>1280251.6200000001</v>
      </c>
      <c r="AB7" s="21">
        <v>50061</v>
      </c>
      <c r="AC7" s="58">
        <v>14183126.619999999</v>
      </c>
    </row>
    <row r="8" spans="1:29" s="34" customFormat="1" ht="18" customHeight="1">
      <c r="A8" s="103" t="s">
        <v>97</v>
      </c>
      <c r="B8" s="104">
        <v>10318</v>
      </c>
      <c r="C8" s="105">
        <v>4799716.18</v>
      </c>
      <c r="D8" s="106">
        <v>10</v>
      </c>
      <c r="E8" s="105">
        <v>493937.27</v>
      </c>
      <c r="F8" s="104">
        <v>2430</v>
      </c>
      <c r="G8" s="105">
        <v>1398384.15</v>
      </c>
      <c r="H8" s="104">
        <v>218</v>
      </c>
      <c r="I8" s="104">
        <v>42738.77</v>
      </c>
      <c r="J8" s="104">
        <v>23</v>
      </c>
      <c r="K8" s="104">
        <v>2451.14</v>
      </c>
      <c r="L8" s="104">
        <v>838</v>
      </c>
      <c r="M8" s="104">
        <v>3668.18</v>
      </c>
      <c r="N8" s="104">
        <v>1518</v>
      </c>
      <c r="O8" s="105">
        <v>2651699.4300000002</v>
      </c>
      <c r="P8" s="104">
        <v>729</v>
      </c>
      <c r="Q8" s="105">
        <v>220687.09</v>
      </c>
      <c r="R8" s="104">
        <v>79</v>
      </c>
      <c r="S8" s="105">
        <v>582883.17000000004</v>
      </c>
      <c r="T8" s="106">
        <v>754</v>
      </c>
      <c r="U8" s="105">
        <v>2294877.96</v>
      </c>
      <c r="V8" s="106">
        <v>96</v>
      </c>
      <c r="W8" s="105">
        <v>540183.28</v>
      </c>
      <c r="X8" s="106">
        <v>24</v>
      </c>
      <c r="Y8" s="104">
        <v>34865.61</v>
      </c>
      <c r="Z8" s="104">
        <v>34187</v>
      </c>
      <c r="AA8" s="105">
        <v>1287307.8400000001</v>
      </c>
      <c r="AB8" s="104">
        <v>51224</v>
      </c>
      <c r="AC8" s="107">
        <v>14353400.07</v>
      </c>
    </row>
    <row r="9" spans="1:29" s="34" customFormat="1" ht="18" customHeight="1">
      <c r="A9" s="108" t="s">
        <v>98</v>
      </c>
      <c r="B9" s="51">
        <v>10300</v>
      </c>
      <c r="C9" s="52">
        <v>4836007.04</v>
      </c>
      <c r="D9" s="109">
        <v>10</v>
      </c>
      <c r="E9" s="52">
        <v>505869.01</v>
      </c>
      <c r="F9" s="51">
        <v>2447</v>
      </c>
      <c r="G9" s="52">
        <v>1482460.14</v>
      </c>
      <c r="H9" s="51">
        <v>216</v>
      </c>
      <c r="I9" s="51">
        <v>43266.239999999998</v>
      </c>
      <c r="J9" s="51">
        <v>23</v>
      </c>
      <c r="K9" s="51">
        <v>2373.9499999999998</v>
      </c>
      <c r="L9" s="51">
        <v>868</v>
      </c>
      <c r="M9" s="51">
        <v>3897.78</v>
      </c>
      <c r="N9" s="51">
        <v>1517</v>
      </c>
      <c r="O9" s="52">
        <v>2758496.03</v>
      </c>
      <c r="P9" s="51">
        <v>750</v>
      </c>
      <c r="Q9" s="52">
        <v>223150.63</v>
      </c>
      <c r="R9" s="51">
        <v>77</v>
      </c>
      <c r="S9" s="52">
        <v>598852.78</v>
      </c>
      <c r="T9" s="109">
        <v>748</v>
      </c>
      <c r="U9" s="52">
        <v>2305169.94</v>
      </c>
      <c r="V9" s="109">
        <v>83</v>
      </c>
      <c r="W9" s="52">
        <v>546756.28</v>
      </c>
      <c r="X9" s="109">
        <v>24</v>
      </c>
      <c r="Y9" s="51">
        <v>35338.86</v>
      </c>
      <c r="Z9" s="51">
        <v>35341</v>
      </c>
      <c r="AA9" s="52">
        <v>1305387.8700000001</v>
      </c>
      <c r="AB9" s="51">
        <v>52404</v>
      </c>
      <c r="AC9" s="110">
        <v>14647026.550000001</v>
      </c>
    </row>
    <row r="10" spans="1:29" s="34" customFormat="1" ht="18" customHeight="1">
      <c r="A10" s="111" t="s">
        <v>99</v>
      </c>
      <c r="B10" s="51">
        <v>10356</v>
      </c>
      <c r="C10" s="52">
        <v>5199465.4099999992</v>
      </c>
      <c r="D10" s="109">
        <v>10</v>
      </c>
      <c r="E10" s="52">
        <v>541046.18999999994</v>
      </c>
      <c r="F10" s="51">
        <v>2498</v>
      </c>
      <c r="G10" s="52">
        <v>1529024.44</v>
      </c>
      <c r="H10" s="51">
        <v>217</v>
      </c>
      <c r="I10" s="51">
        <v>40330.400000000001</v>
      </c>
      <c r="J10" s="51">
        <v>23</v>
      </c>
      <c r="K10" s="51">
        <v>2574.2100000000005</v>
      </c>
      <c r="L10" s="51">
        <v>900</v>
      </c>
      <c r="M10" s="51">
        <v>3063.0699999999997</v>
      </c>
      <c r="N10" s="51">
        <v>1526</v>
      </c>
      <c r="O10" s="52">
        <v>2865976.28</v>
      </c>
      <c r="P10" s="51">
        <v>771</v>
      </c>
      <c r="Q10" s="52">
        <v>223429.58000000002</v>
      </c>
      <c r="R10" s="51">
        <v>77</v>
      </c>
      <c r="S10" s="52">
        <v>615195.93999999994</v>
      </c>
      <c r="T10" s="109">
        <v>751</v>
      </c>
      <c r="U10" s="52">
        <v>2407466.41</v>
      </c>
      <c r="V10" s="109">
        <v>83</v>
      </c>
      <c r="W10" s="52">
        <v>556807.42999999993</v>
      </c>
      <c r="X10" s="109">
        <v>24</v>
      </c>
      <c r="Y10" s="51">
        <v>36292.69</v>
      </c>
      <c r="Z10" s="51">
        <v>36560</v>
      </c>
      <c r="AA10" s="52">
        <v>1352086.8299999998</v>
      </c>
      <c r="AB10" s="51">
        <v>53796</v>
      </c>
      <c r="AC10" s="110">
        <v>15372758.879999999</v>
      </c>
    </row>
    <row r="11" spans="1:29" s="34" customFormat="1" ht="18" customHeight="1">
      <c r="A11" s="190" t="s">
        <v>100</v>
      </c>
      <c r="B11" s="104">
        <v>10383</v>
      </c>
      <c r="C11" s="105">
        <v>5371288.04</v>
      </c>
      <c r="D11" s="106">
        <v>10</v>
      </c>
      <c r="E11" s="105">
        <v>547144.46</v>
      </c>
      <c r="F11" s="104">
        <v>2549</v>
      </c>
      <c r="G11" s="105">
        <v>1563178.88</v>
      </c>
      <c r="H11" s="104">
        <v>217</v>
      </c>
      <c r="I11" s="104">
        <v>43609.82</v>
      </c>
      <c r="J11" s="104">
        <v>23</v>
      </c>
      <c r="K11" s="104">
        <v>2786.88</v>
      </c>
      <c r="L11" s="104">
        <v>951</v>
      </c>
      <c r="M11" s="104">
        <v>3256.82</v>
      </c>
      <c r="N11" s="104">
        <v>1534</v>
      </c>
      <c r="O11" s="105">
        <v>2904265.88</v>
      </c>
      <c r="P11" s="104">
        <v>785</v>
      </c>
      <c r="Q11" s="105">
        <v>225797.15</v>
      </c>
      <c r="R11" s="104">
        <v>78</v>
      </c>
      <c r="S11" s="105">
        <v>609418.59</v>
      </c>
      <c r="T11" s="106">
        <v>744</v>
      </c>
      <c r="U11" s="105">
        <v>2472445.12</v>
      </c>
      <c r="V11" s="106">
        <v>83</v>
      </c>
      <c r="W11" s="105">
        <v>572367.53</v>
      </c>
      <c r="X11" s="106">
        <v>24</v>
      </c>
      <c r="Y11" s="104">
        <v>38223.18</v>
      </c>
      <c r="Z11" s="104">
        <v>37983</v>
      </c>
      <c r="AA11" s="105">
        <v>1389633.56</v>
      </c>
      <c r="AB11" s="104">
        <v>55364</v>
      </c>
      <c r="AC11" s="107">
        <v>15743415.91</v>
      </c>
    </row>
    <row r="12" spans="1:29" s="34" customFormat="1" ht="18" customHeight="1">
      <c r="A12" s="108" t="s">
        <v>766</v>
      </c>
      <c r="B12" s="51">
        <v>10401</v>
      </c>
      <c r="C12" s="52">
        <v>5360300.12</v>
      </c>
      <c r="D12" s="109">
        <v>10</v>
      </c>
      <c r="E12" s="52">
        <v>567679.89</v>
      </c>
      <c r="F12" s="51">
        <v>2585</v>
      </c>
      <c r="G12" s="52">
        <v>1567526.86</v>
      </c>
      <c r="H12" s="51">
        <v>217</v>
      </c>
      <c r="I12" s="51">
        <v>43716.41</v>
      </c>
      <c r="J12" s="51">
        <v>23</v>
      </c>
      <c r="K12" s="51">
        <v>2811.71</v>
      </c>
      <c r="L12" s="51">
        <v>998</v>
      </c>
      <c r="M12" s="51">
        <v>3246.83</v>
      </c>
      <c r="N12" s="51">
        <v>1503</v>
      </c>
      <c r="O12" s="52">
        <v>2935413.39</v>
      </c>
      <c r="P12" s="51">
        <v>817</v>
      </c>
      <c r="Q12" s="52">
        <v>226472.35</v>
      </c>
      <c r="R12" s="51">
        <v>79</v>
      </c>
      <c r="S12" s="52">
        <v>607708.76</v>
      </c>
      <c r="T12" s="109">
        <v>741</v>
      </c>
      <c r="U12" s="52">
        <v>2482743.27</v>
      </c>
      <c r="V12" s="109">
        <v>83</v>
      </c>
      <c r="W12" s="52">
        <v>585188.19999999995</v>
      </c>
      <c r="X12" s="109">
        <v>24</v>
      </c>
      <c r="Y12" s="51">
        <v>36478.21</v>
      </c>
      <c r="Z12" s="51">
        <v>39171</v>
      </c>
      <c r="AA12" s="52">
        <v>1399835.65</v>
      </c>
      <c r="AB12" s="51">
        <v>56652</v>
      </c>
      <c r="AC12" s="110">
        <v>15819121.650000002</v>
      </c>
    </row>
    <row r="13" spans="1:29" s="34" customFormat="1" ht="18" customHeight="1">
      <c r="A13" s="295">
        <v>44501</v>
      </c>
      <c r="B13" s="51">
        <v>10433</v>
      </c>
      <c r="C13" s="52">
        <v>5223798.1500000004</v>
      </c>
      <c r="D13" s="109">
        <v>10</v>
      </c>
      <c r="E13" s="52">
        <v>531265.01</v>
      </c>
      <c r="F13" s="51">
        <v>2615</v>
      </c>
      <c r="G13" s="52">
        <v>1611422.65</v>
      </c>
      <c r="H13" s="296">
        <v>217</v>
      </c>
      <c r="I13" s="51">
        <v>46212.63</v>
      </c>
      <c r="J13" s="51">
        <v>23</v>
      </c>
      <c r="K13" s="51">
        <v>2679.25</v>
      </c>
      <c r="L13" s="51">
        <v>1040</v>
      </c>
      <c r="M13" s="51">
        <v>3178.91</v>
      </c>
      <c r="N13" s="51">
        <v>1499</v>
      </c>
      <c r="O13" s="52">
        <v>2912987.57</v>
      </c>
      <c r="P13" s="51">
        <v>851</v>
      </c>
      <c r="Q13" s="52">
        <v>224861.99</v>
      </c>
      <c r="R13" s="51">
        <v>80</v>
      </c>
      <c r="S13" s="52">
        <v>601156.01</v>
      </c>
      <c r="T13" s="109">
        <v>846</v>
      </c>
      <c r="U13" s="52">
        <v>2448630.4</v>
      </c>
      <c r="V13" s="109">
        <v>84</v>
      </c>
      <c r="W13" s="52">
        <v>594632.87</v>
      </c>
      <c r="X13" s="109">
        <v>24</v>
      </c>
      <c r="Y13" s="51">
        <v>35828.15</v>
      </c>
      <c r="Z13" s="51">
        <v>39986</v>
      </c>
      <c r="AA13" s="52">
        <v>1394941.71</v>
      </c>
      <c r="AB13" s="51">
        <v>57708</v>
      </c>
      <c r="AC13" s="110">
        <v>15631595.300000001</v>
      </c>
    </row>
    <row r="14" spans="1:29" s="34" customFormat="1" ht="18" customHeight="1">
      <c r="A14" s="295">
        <v>44531</v>
      </c>
      <c r="B14" s="51">
        <v>10483</v>
      </c>
      <c r="C14" s="52">
        <v>5272593.4400000004</v>
      </c>
      <c r="D14" s="109">
        <v>10</v>
      </c>
      <c r="E14" s="52">
        <v>540007.68999999994</v>
      </c>
      <c r="F14" s="51">
        <v>2640</v>
      </c>
      <c r="G14" s="52">
        <v>1779496.62</v>
      </c>
      <c r="H14" s="296">
        <v>219</v>
      </c>
      <c r="I14" s="51">
        <v>43963.26</v>
      </c>
      <c r="J14" s="51">
        <v>23</v>
      </c>
      <c r="K14" s="51">
        <v>2643.68</v>
      </c>
      <c r="L14" s="51">
        <v>1082</v>
      </c>
      <c r="M14" s="51">
        <v>3260.15</v>
      </c>
      <c r="N14" s="51">
        <v>1508</v>
      </c>
      <c r="O14" s="52">
        <v>2940692.5</v>
      </c>
      <c r="P14" s="51">
        <v>876</v>
      </c>
      <c r="Q14" s="52">
        <v>228606.19</v>
      </c>
      <c r="R14" s="51">
        <v>80</v>
      </c>
      <c r="S14" s="52">
        <v>599716.39</v>
      </c>
      <c r="T14" s="109">
        <v>727</v>
      </c>
      <c r="U14" s="52">
        <v>2505511.62</v>
      </c>
      <c r="V14" s="109">
        <v>83</v>
      </c>
      <c r="W14" s="52">
        <v>607081.92000000004</v>
      </c>
      <c r="X14" s="109">
        <v>23</v>
      </c>
      <c r="Y14" s="51">
        <v>35127.17</v>
      </c>
      <c r="Z14" s="51">
        <v>40682</v>
      </c>
      <c r="AA14" s="52">
        <v>1412134.35</v>
      </c>
      <c r="AB14" s="51">
        <v>58436</v>
      </c>
      <c r="AC14" s="110">
        <v>15970834.979999999</v>
      </c>
    </row>
    <row r="15" spans="1:29" s="34" customFormat="1" ht="18" customHeight="1">
      <c r="A15" s="295">
        <v>44562</v>
      </c>
      <c r="B15" s="51">
        <v>10554</v>
      </c>
      <c r="C15" s="52">
        <v>5213113.92</v>
      </c>
      <c r="D15" s="109">
        <v>10</v>
      </c>
      <c r="E15" s="52">
        <v>531099.56000000006</v>
      </c>
      <c r="F15" s="51">
        <v>2676</v>
      </c>
      <c r="G15" s="52">
        <v>1859557.14</v>
      </c>
      <c r="H15" s="296">
        <v>219</v>
      </c>
      <c r="I15" s="51">
        <v>43940.27</v>
      </c>
      <c r="J15" s="51">
        <v>23</v>
      </c>
      <c r="K15" s="51">
        <v>2155.4499999999998</v>
      </c>
      <c r="L15" s="51">
        <v>1138</v>
      </c>
      <c r="M15" s="51">
        <v>3243.42</v>
      </c>
      <c r="N15" s="51">
        <v>1504</v>
      </c>
      <c r="O15" s="52">
        <v>2992801.13</v>
      </c>
      <c r="P15" s="51">
        <v>909</v>
      </c>
      <c r="Q15" s="52">
        <v>232698.12</v>
      </c>
      <c r="R15" s="51">
        <v>82</v>
      </c>
      <c r="S15" s="52">
        <v>604615.52</v>
      </c>
      <c r="T15" s="109">
        <v>727</v>
      </c>
      <c r="U15" s="52">
        <v>2549571.8199999998</v>
      </c>
      <c r="V15" s="109">
        <v>83</v>
      </c>
      <c r="W15" s="52">
        <v>618533.47</v>
      </c>
      <c r="X15" s="109">
        <v>23</v>
      </c>
      <c r="Y15" s="51">
        <v>36172.9</v>
      </c>
      <c r="Z15" s="51">
        <v>41573</v>
      </c>
      <c r="AA15" s="52">
        <v>1430072.38</v>
      </c>
      <c r="AB15" s="51">
        <v>59521</v>
      </c>
      <c r="AC15" s="110">
        <v>16117575.100000001</v>
      </c>
    </row>
    <row r="16" spans="1:29" s="34" customFormat="1" ht="18" customHeight="1">
      <c r="A16" s="295">
        <v>44593</v>
      </c>
      <c r="B16" s="51">
        <v>10658</v>
      </c>
      <c r="C16" s="52">
        <v>4974869.1100000003</v>
      </c>
      <c r="D16" s="109">
        <v>10</v>
      </c>
      <c r="E16" s="52">
        <v>506140.53</v>
      </c>
      <c r="F16" s="51">
        <v>2686</v>
      </c>
      <c r="G16" s="52">
        <v>1830772.13</v>
      </c>
      <c r="H16" s="296">
        <v>219</v>
      </c>
      <c r="I16" s="51">
        <v>42440.22</v>
      </c>
      <c r="J16" s="51">
        <v>23</v>
      </c>
      <c r="K16" s="51">
        <v>1996.93</v>
      </c>
      <c r="L16" s="51">
        <v>1197</v>
      </c>
      <c r="M16" s="51">
        <v>3075.66</v>
      </c>
      <c r="N16" s="51">
        <v>1521</v>
      </c>
      <c r="O16" s="52">
        <v>2943910.33</v>
      </c>
      <c r="P16" s="51">
        <v>947</v>
      </c>
      <c r="Q16" s="52">
        <v>228130.71</v>
      </c>
      <c r="R16" s="51">
        <v>82</v>
      </c>
      <c r="S16" s="52">
        <v>578281.32999999996</v>
      </c>
      <c r="T16" s="109">
        <v>731</v>
      </c>
      <c r="U16" s="52">
        <v>2506288.54</v>
      </c>
      <c r="V16" s="109">
        <v>83</v>
      </c>
      <c r="W16" s="52">
        <v>630538.19999999995</v>
      </c>
      <c r="X16" s="109">
        <v>23</v>
      </c>
      <c r="Y16" s="51">
        <v>35607.72</v>
      </c>
      <c r="Z16" s="51">
        <v>42520</v>
      </c>
      <c r="AA16" s="52">
        <v>1435162.01</v>
      </c>
      <c r="AB16" s="51">
        <v>60700</v>
      </c>
      <c r="AC16" s="110">
        <v>15717213.419999998</v>
      </c>
    </row>
    <row r="17" spans="1:26" s="34" customFormat="1" ht="14.25" customHeight="1">
      <c r="A17" s="1080" t="s">
        <v>533</v>
      </c>
      <c r="B17" s="1080"/>
      <c r="C17" s="1080"/>
      <c r="D17" s="1080"/>
      <c r="E17" s="1080"/>
      <c r="F17" s="1080"/>
      <c r="G17" s="1080"/>
      <c r="H17" s="1080"/>
      <c r="I17" s="1080"/>
      <c r="J17" s="1080"/>
      <c r="K17" s="1080"/>
      <c r="L17" s="1080"/>
      <c r="M17" s="1080"/>
      <c r="N17" s="1080"/>
      <c r="O17" s="1080"/>
      <c r="P17" s="1080"/>
      <c r="Q17" s="1080"/>
      <c r="R17" s="1080"/>
      <c r="S17" s="1080"/>
      <c r="T17" s="1080"/>
      <c r="U17" s="1080"/>
      <c r="V17" s="1080"/>
      <c r="W17" s="1080"/>
      <c r="X17" s="1080"/>
      <c r="Y17" s="1080"/>
      <c r="Z17" s="1080"/>
    </row>
    <row r="18" spans="1:26" s="34" customFormat="1" ht="13.5" customHeight="1">
      <c r="A18" s="1080" t="s">
        <v>785</v>
      </c>
      <c r="B18" s="1080"/>
      <c r="C18" s="1080"/>
      <c r="D18" s="1080"/>
      <c r="E18" s="1080"/>
      <c r="F18" s="1080"/>
      <c r="G18" s="1080"/>
      <c r="H18" s="1080"/>
      <c r="I18" s="1080"/>
      <c r="J18" s="1080"/>
      <c r="K18" s="1080"/>
      <c r="L18" s="1080"/>
      <c r="M18" s="1080"/>
      <c r="N18" s="1080"/>
      <c r="O18" s="1080"/>
      <c r="P18" s="1080"/>
      <c r="Q18" s="1080"/>
      <c r="R18" s="1080"/>
      <c r="S18" s="1080"/>
      <c r="T18" s="1080"/>
      <c r="U18" s="1080"/>
      <c r="V18" s="1080"/>
      <c r="W18" s="1080"/>
      <c r="X18" s="1080"/>
      <c r="Y18" s="1080"/>
      <c r="Z18" s="1080"/>
    </row>
    <row r="19" spans="1:26" s="34" customFormat="1" ht="13.5" customHeight="1">
      <c r="A19" s="1080" t="s">
        <v>1150</v>
      </c>
      <c r="B19" s="1080"/>
      <c r="C19" s="1080"/>
      <c r="D19" s="1080"/>
      <c r="E19" s="1080"/>
      <c r="F19" s="1080"/>
      <c r="G19" s="1080"/>
      <c r="H19" s="1080"/>
      <c r="I19" s="1080"/>
      <c r="J19" s="1080"/>
      <c r="K19" s="1080"/>
      <c r="L19" s="1080"/>
      <c r="M19" s="1080"/>
      <c r="N19" s="1080"/>
      <c r="O19" s="1080"/>
      <c r="P19" s="1080"/>
      <c r="Q19" s="1080"/>
      <c r="R19" s="1080"/>
      <c r="S19" s="1080"/>
      <c r="T19" s="1080"/>
      <c r="U19" s="1080"/>
      <c r="V19" s="1080"/>
      <c r="W19" s="1080"/>
      <c r="X19" s="1080"/>
      <c r="Y19" s="1080"/>
      <c r="Z19" s="1080"/>
    </row>
    <row r="20" spans="1:26" s="34" customFormat="1" ht="13.5" customHeight="1">
      <c r="A20" s="1080" t="s">
        <v>362</v>
      </c>
      <c r="B20" s="1080"/>
      <c r="C20" s="1080"/>
      <c r="D20" s="1080"/>
      <c r="E20" s="1080"/>
      <c r="F20" s="1080"/>
      <c r="G20" s="1080"/>
      <c r="H20" s="1080"/>
      <c r="I20" s="1080"/>
      <c r="J20" s="1080"/>
      <c r="K20" s="1080"/>
      <c r="L20" s="1080"/>
      <c r="M20" s="1080"/>
      <c r="N20" s="1080"/>
      <c r="O20" s="1080"/>
      <c r="P20" s="1080"/>
      <c r="Q20" s="1080"/>
      <c r="R20" s="1080"/>
      <c r="S20" s="1080"/>
      <c r="T20" s="1080"/>
      <c r="U20" s="1080"/>
      <c r="V20" s="1080"/>
      <c r="W20" s="1080"/>
      <c r="X20" s="1080"/>
      <c r="Y20" s="1080"/>
      <c r="Z20" s="1080"/>
    </row>
    <row r="21" spans="1:26" s="34" customFormat="1" ht="28.35" customHeight="1"/>
  </sheetData>
  <mergeCells count="20">
    <mergeCell ref="AB2:AC2"/>
    <mergeCell ref="A1:Z1"/>
    <mergeCell ref="A2:A3"/>
    <mergeCell ref="B2:C2"/>
    <mergeCell ref="D2:E2"/>
    <mergeCell ref="F2:G2"/>
    <mergeCell ref="H2:I2"/>
    <mergeCell ref="J2:K2"/>
    <mergeCell ref="L2:M2"/>
    <mergeCell ref="N2:O2"/>
    <mergeCell ref="A17:Z17"/>
    <mergeCell ref="A18:Z18"/>
    <mergeCell ref="A19:Z19"/>
    <mergeCell ref="A20:Z20"/>
    <mergeCell ref="R2:S2"/>
    <mergeCell ref="T2:U2"/>
    <mergeCell ref="V2:W2"/>
    <mergeCell ref="X2:Y2"/>
    <mergeCell ref="Z2:AA2"/>
    <mergeCell ref="P2:Q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4"/>
  <sheetViews>
    <sheetView workbookViewId="0">
      <selection activeCell="I35" sqref="I35"/>
    </sheetView>
  </sheetViews>
  <sheetFormatPr defaultColWidth="9.140625" defaultRowHeight="12.75"/>
  <cols>
    <col min="1" max="1" width="32.5703125" customWidth="1"/>
  </cols>
  <sheetData>
    <row r="1" spans="1:8">
      <c r="A1" s="1155" t="s">
        <v>889</v>
      </c>
      <c r="B1" s="1069"/>
      <c r="C1" s="1069"/>
      <c r="D1" s="1069"/>
      <c r="E1" s="1069"/>
      <c r="F1" s="1069"/>
      <c r="G1" s="1069"/>
      <c r="H1" s="1069"/>
    </row>
    <row r="2" spans="1:8" ht="14.25">
      <c r="A2" s="424"/>
    </row>
    <row r="3" spans="1:8" ht="15">
      <c r="A3" s="1156" t="s">
        <v>890</v>
      </c>
      <c r="B3" s="1158" t="s">
        <v>891</v>
      </c>
      <c r="C3" s="1158"/>
      <c r="D3" s="1158"/>
      <c r="E3" s="1158"/>
      <c r="F3" s="1158"/>
      <c r="G3" s="1158"/>
      <c r="H3" s="1158"/>
    </row>
    <row r="4" spans="1:8" ht="15">
      <c r="A4" s="1157"/>
      <c r="B4" s="425">
        <v>44440</v>
      </c>
      <c r="C4" s="425">
        <v>44348</v>
      </c>
      <c r="D4" s="425">
        <v>44256</v>
      </c>
      <c r="E4" s="425">
        <v>44166</v>
      </c>
      <c r="F4" s="425">
        <v>44075</v>
      </c>
      <c r="G4" s="425">
        <v>43983</v>
      </c>
      <c r="H4" s="425">
        <v>43891</v>
      </c>
    </row>
    <row r="5" spans="1:8" ht="15">
      <c r="A5" s="426" t="s">
        <v>892</v>
      </c>
      <c r="B5" s="427">
        <v>3296.107</v>
      </c>
      <c r="C5" s="427">
        <v>3072.3049999999998</v>
      </c>
      <c r="D5" s="427">
        <v>3497</v>
      </c>
      <c r="E5" s="427">
        <v>3699</v>
      </c>
      <c r="F5" s="427">
        <v>4004.056</v>
      </c>
      <c r="G5" s="427">
        <v>3991.7170000000001</v>
      </c>
      <c r="H5" s="427">
        <v>4059.2170000000001</v>
      </c>
    </row>
    <row r="6" spans="1:8" ht="15">
      <c r="A6" s="426" t="s">
        <v>893</v>
      </c>
      <c r="B6" s="427">
        <v>1352.625</v>
      </c>
      <c r="C6" s="427">
        <v>1295.3800000000001</v>
      </c>
      <c r="D6" s="427">
        <v>1409</v>
      </c>
      <c r="E6" s="427">
        <v>1488</v>
      </c>
      <c r="F6" s="427">
        <v>4763.3130000000001</v>
      </c>
      <c r="G6" s="427">
        <v>4892.0829999999996</v>
      </c>
      <c r="H6" s="427">
        <v>4931.4830000000002</v>
      </c>
    </row>
    <row r="7" spans="1:8" ht="15">
      <c r="A7" s="426" t="s">
        <v>894</v>
      </c>
      <c r="B7" s="427">
        <v>268.58699999999999</v>
      </c>
      <c r="C7" s="427">
        <v>177.33799999999999</v>
      </c>
      <c r="D7" s="427">
        <v>177</v>
      </c>
      <c r="E7" s="427">
        <v>178</v>
      </c>
      <c r="F7" s="427">
        <v>179.518</v>
      </c>
      <c r="G7" s="427">
        <v>179.518</v>
      </c>
      <c r="H7" s="427">
        <v>179.518</v>
      </c>
    </row>
    <row r="8" spans="1:8" ht="15">
      <c r="A8" s="426" t="s">
        <v>895</v>
      </c>
      <c r="B8" s="427">
        <v>0</v>
      </c>
      <c r="C8" s="427">
        <v>0</v>
      </c>
      <c r="D8" s="427">
        <v>0</v>
      </c>
      <c r="E8" s="427">
        <v>9</v>
      </c>
      <c r="F8" s="427">
        <v>31.608000000000001</v>
      </c>
      <c r="G8" s="427">
        <v>31.608000000000001</v>
      </c>
      <c r="H8" s="427">
        <v>31.606999999999999</v>
      </c>
    </row>
    <row r="9" spans="1:8" ht="15">
      <c r="A9" s="426" t="s">
        <v>896</v>
      </c>
      <c r="B9" s="427">
        <v>669.33600000000001</v>
      </c>
      <c r="C9" s="427">
        <v>630.23599999999999</v>
      </c>
      <c r="D9" s="427">
        <v>630</v>
      </c>
      <c r="E9" s="427">
        <v>669</v>
      </c>
      <c r="F9" s="427">
        <v>669.33699999999999</v>
      </c>
      <c r="G9" s="427">
        <v>661.83600000000001</v>
      </c>
      <c r="H9" s="427">
        <v>661.83600000000001</v>
      </c>
    </row>
    <row r="10" spans="1:8" ht="15">
      <c r="A10" s="426" t="s">
        <v>897</v>
      </c>
      <c r="B10" s="427">
        <v>1504.8510000000001</v>
      </c>
      <c r="C10" s="427">
        <v>1510.579</v>
      </c>
      <c r="D10" s="427">
        <v>1683</v>
      </c>
      <c r="E10" s="427">
        <v>1643</v>
      </c>
      <c r="F10" s="427">
        <v>1794.039</v>
      </c>
      <c r="G10" s="427">
        <v>1800.7529999999999</v>
      </c>
      <c r="H10" s="427">
        <v>1820.0540000000001</v>
      </c>
    </row>
    <row r="11" spans="1:8" ht="15">
      <c r="A11" s="426" t="s">
        <v>898</v>
      </c>
      <c r="B11" s="427">
        <v>42.378999999999998</v>
      </c>
      <c r="C11" s="427">
        <v>73.397999999999996</v>
      </c>
      <c r="D11" s="427">
        <v>392</v>
      </c>
      <c r="E11" s="427">
        <v>427</v>
      </c>
      <c r="F11" s="427">
        <v>427.40800000000002</v>
      </c>
      <c r="G11" s="427">
        <v>427.40899999999999</v>
      </c>
      <c r="H11" s="427">
        <v>434.209</v>
      </c>
    </row>
    <row r="12" spans="1:8" ht="15">
      <c r="A12" s="426" t="s">
        <v>899</v>
      </c>
      <c r="B12" s="427">
        <v>35.909999999999997</v>
      </c>
      <c r="C12" s="427">
        <v>35.909999999999997</v>
      </c>
      <c r="D12" s="427">
        <v>330</v>
      </c>
      <c r="E12" s="427">
        <v>330</v>
      </c>
      <c r="F12" s="427">
        <v>372.56299999999999</v>
      </c>
      <c r="G12" s="427">
        <v>372.56299999999999</v>
      </c>
      <c r="H12" s="427">
        <v>347.58300000000003</v>
      </c>
    </row>
    <row r="13" spans="1:8" ht="15">
      <c r="A13" s="426" t="s">
        <v>900</v>
      </c>
      <c r="B13" s="427">
        <v>39123.660000000003</v>
      </c>
      <c r="C13" s="427">
        <v>39898.125</v>
      </c>
      <c r="D13" s="427">
        <v>38684</v>
      </c>
      <c r="E13" s="427">
        <v>39824</v>
      </c>
      <c r="F13" s="427">
        <v>46901.34</v>
      </c>
      <c r="G13" s="427">
        <v>45370.350999999995</v>
      </c>
      <c r="H13" s="427">
        <v>45370.350999999995</v>
      </c>
    </row>
    <row r="14" spans="1:8" ht="15">
      <c r="A14" s="428" t="s">
        <v>88</v>
      </c>
      <c r="B14" s="429">
        <f>SUM(B5:B13)</f>
        <v>46293.455000000002</v>
      </c>
      <c r="C14" s="429">
        <f>SUM(C5:C13)</f>
        <v>46693.271000000001</v>
      </c>
      <c r="D14" s="429">
        <f>SUM(D5:D13)</f>
        <v>46802</v>
      </c>
      <c r="E14" s="429">
        <f>SUM(E5:E13)</f>
        <v>48267</v>
      </c>
      <c r="F14" s="429">
        <v>59143.182000000001</v>
      </c>
      <c r="G14" s="429">
        <v>57762.178999999996</v>
      </c>
      <c r="H14" s="429">
        <v>57835.858</v>
      </c>
    </row>
  </sheetData>
  <mergeCells count="3">
    <mergeCell ref="A1:H1"/>
    <mergeCell ref="A3:A4"/>
    <mergeCell ref="B3:H3"/>
  </mergeCells>
  <pageMargins left="0.7" right="0.7" top="0.75" bottom="0.75" header="0.3" footer="0.3"/>
  <pageSetup paperSize="9" orientation="portrait" r:id="rId1"/>
  <ignoredErrors>
    <ignoredError sqref="B14:H14" formulaRange="1"/>
  </ignoredErrors>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6"/>
  <sheetViews>
    <sheetView zoomScaleNormal="100" workbookViewId="0">
      <selection activeCell="J25" sqref="J25"/>
    </sheetView>
  </sheetViews>
  <sheetFormatPr defaultColWidth="9.140625" defaultRowHeight="15"/>
  <cols>
    <col min="1" max="11" width="14.5703125" style="16" bestFit="1" customWidth="1"/>
    <col min="12" max="12" width="4.5703125" style="16" bestFit="1" customWidth="1"/>
    <col min="13" max="16384" width="9.140625" style="16"/>
  </cols>
  <sheetData>
    <row r="1" spans="1:11" ht="13.5" customHeight="1">
      <c r="A1" s="977" t="s">
        <v>811</v>
      </c>
      <c r="B1" s="977"/>
      <c r="C1" s="977"/>
      <c r="D1" s="977"/>
      <c r="E1" s="977"/>
    </row>
    <row r="2" spans="1:11" s="34" customFormat="1" ht="16.5" customHeight="1">
      <c r="A2" s="999" t="s">
        <v>85</v>
      </c>
      <c r="B2" s="1064" t="s">
        <v>363</v>
      </c>
      <c r="C2" s="1077"/>
      <c r="D2" s="1065"/>
      <c r="E2" s="1054" t="s">
        <v>364</v>
      </c>
      <c r="F2" s="1061"/>
      <c r="G2" s="1055"/>
      <c r="H2" s="1064" t="s">
        <v>365</v>
      </c>
      <c r="I2" s="1077"/>
      <c r="J2" s="1065"/>
      <c r="K2" s="1124" t="s">
        <v>366</v>
      </c>
    </row>
    <row r="3" spans="1:11" s="34" customFormat="1" ht="27.75" customHeight="1">
      <c r="A3" s="1001"/>
      <c r="B3" s="18" t="s">
        <v>367</v>
      </c>
      <c r="C3" s="18" t="s">
        <v>368</v>
      </c>
      <c r="D3" s="18" t="s">
        <v>88</v>
      </c>
      <c r="E3" s="18" t="s">
        <v>367</v>
      </c>
      <c r="F3" s="18" t="s">
        <v>368</v>
      </c>
      <c r="G3" s="18" t="s">
        <v>88</v>
      </c>
      <c r="H3" s="18" t="s">
        <v>367</v>
      </c>
      <c r="I3" s="18" t="s">
        <v>368</v>
      </c>
      <c r="J3" s="18" t="s">
        <v>88</v>
      </c>
      <c r="K3" s="1125"/>
    </row>
    <row r="4" spans="1:11" s="41" customFormat="1" ht="18" customHeight="1">
      <c r="A4" s="23" t="s">
        <v>93</v>
      </c>
      <c r="B4" s="40">
        <v>7015518.5789999999</v>
      </c>
      <c r="C4" s="40">
        <v>1623648.32</v>
      </c>
      <c r="D4" s="40">
        <v>8639166.898</v>
      </c>
      <c r="E4" s="40">
        <v>6873140.7130000005</v>
      </c>
      <c r="F4" s="40">
        <v>1551283.2320000001</v>
      </c>
      <c r="G4" s="40">
        <v>8424423.9450000003</v>
      </c>
      <c r="H4" s="40">
        <v>142377.86670000001</v>
      </c>
      <c r="I4" s="25">
        <v>72365.087390000001</v>
      </c>
      <c r="J4" s="40">
        <v>214742.9541</v>
      </c>
      <c r="K4" s="40">
        <v>3142763.54</v>
      </c>
    </row>
    <row r="5" spans="1:11" s="41" customFormat="1" ht="18" customHeight="1">
      <c r="A5" s="23" t="s">
        <v>94</v>
      </c>
      <c r="B5" s="40">
        <f>SUM(B6:B16)</f>
        <v>6488226.2458598744</v>
      </c>
      <c r="C5" s="40">
        <f t="shared" ref="C5:J5" si="0">SUM(C6:C16)</f>
        <v>1845219.2423008608</v>
      </c>
      <c r="D5" s="40">
        <f t="shared" si="0"/>
        <v>8333445.488160735</v>
      </c>
      <c r="E5" s="40">
        <f t="shared" si="0"/>
        <v>6271006.0731549012</v>
      </c>
      <c r="F5" s="40">
        <f t="shared" si="0"/>
        <v>1745826.8340994478</v>
      </c>
      <c r="G5" s="40">
        <f t="shared" si="0"/>
        <v>8016832.9072543494</v>
      </c>
      <c r="H5" s="40">
        <f t="shared" si="0"/>
        <v>217220.14270498097</v>
      </c>
      <c r="I5" s="25">
        <f t="shared" si="0"/>
        <v>99392.408201412822</v>
      </c>
      <c r="J5" s="40">
        <f t="shared" si="0"/>
        <v>316612.55090639379</v>
      </c>
      <c r="K5" s="40">
        <v>3756295.9651539256</v>
      </c>
    </row>
    <row r="6" spans="1:11" s="34" customFormat="1" ht="18.75" customHeight="1">
      <c r="A6" s="19" t="s">
        <v>95</v>
      </c>
      <c r="B6" s="37">
        <v>531397.49970000004</v>
      </c>
      <c r="C6" s="37">
        <v>133300.35089999999</v>
      </c>
      <c r="D6" s="37">
        <v>664697.85060000001</v>
      </c>
      <c r="E6" s="37">
        <v>450794.04080000002</v>
      </c>
      <c r="F6" s="37">
        <v>120997.41250000001</v>
      </c>
      <c r="G6" s="37">
        <v>571791.45330000005</v>
      </c>
      <c r="H6" s="21">
        <v>80603.459050000005</v>
      </c>
      <c r="I6" s="21">
        <v>12302.93838</v>
      </c>
      <c r="J6" s="21">
        <v>92906.397429999997</v>
      </c>
      <c r="K6" s="37">
        <v>3237985.0811573081</v>
      </c>
    </row>
    <row r="7" spans="1:11" s="34" customFormat="1" ht="18" customHeight="1">
      <c r="A7" s="19" t="s">
        <v>96</v>
      </c>
      <c r="B7" s="37">
        <v>468981.54129999998</v>
      </c>
      <c r="C7" s="37">
        <v>123396.829</v>
      </c>
      <c r="D7" s="37">
        <v>592378.37040000001</v>
      </c>
      <c r="E7" s="37">
        <v>506231.66399999999</v>
      </c>
      <c r="F7" s="37">
        <v>124748.4663</v>
      </c>
      <c r="G7" s="37">
        <v>630980.13069999998</v>
      </c>
      <c r="H7" s="21">
        <v>-37250.122609999999</v>
      </c>
      <c r="I7" s="21">
        <v>-1351.63724</v>
      </c>
      <c r="J7" s="21">
        <v>-38601.759859999998</v>
      </c>
      <c r="K7" s="37">
        <v>3305659.824</v>
      </c>
    </row>
    <row r="8" spans="1:11" s="34" customFormat="1" ht="18" customHeight="1">
      <c r="A8" s="19" t="s">
        <v>97</v>
      </c>
      <c r="B8" s="37">
        <v>566892.89599999995</v>
      </c>
      <c r="C8" s="37">
        <v>139213.05600000001</v>
      </c>
      <c r="D8" s="37">
        <v>706105.95200000005</v>
      </c>
      <c r="E8" s="37">
        <v>549358.44819999998</v>
      </c>
      <c r="F8" s="37">
        <v>141427.2801</v>
      </c>
      <c r="G8" s="37">
        <v>690785.728</v>
      </c>
      <c r="H8" s="21">
        <v>17534.447499999998</v>
      </c>
      <c r="I8" s="21">
        <v>-2214.2240959999999</v>
      </c>
      <c r="J8" s="21">
        <v>15320.223410000001</v>
      </c>
      <c r="K8" s="37">
        <v>3366876.5669999998</v>
      </c>
    </row>
    <row r="9" spans="1:11" s="34" customFormat="1" ht="18" customHeight="1">
      <c r="A9" s="19" t="s">
        <v>98</v>
      </c>
      <c r="B9" s="37">
        <v>647424.34600000002</v>
      </c>
      <c r="C9" s="37">
        <v>146205.67739999999</v>
      </c>
      <c r="D9" s="37">
        <v>793630.02399999998</v>
      </c>
      <c r="E9" s="37">
        <v>556000.18299999996</v>
      </c>
      <c r="F9" s="37">
        <v>123374.6205</v>
      </c>
      <c r="G9" s="37">
        <v>679374.80299999996</v>
      </c>
      <c r="H9" s="21">
        <v>91424.16416</v>
      </c>
      <c r="I9" s="21">
        <v>22831.056916000001</v>
      </c>
      <c r="J9" s="37">
        <v>114255.22112</v>
      </c>
      <c r="K9" s="37">
        <v>3531852.8689999999</v>
      </c>
    </row>
    <row r="10" spans="1:11" s="34" customFormat="1" ht="18" customHeight="1">
      <c r="A10" s="19" t="s">
        <v>99</v>
      </c>
      <c r="B10" s="37">
        <v>589018.03799999994</v>
      </c>
      <c r="C10" s="37">
        <v>180059.97659999999</v>
      </c>
      <c r="D10" s="37">
        <v>769078.01399999997</v>
      </c>
      <c r="E10" s="37">
        <v>572811.65599999996</v>
      </c>
      <c r="F10" s="37">
        <v>163290.21280000001</v>
      </c>
      <c r="G10" s="37">
        <v>736101.87</v>
      </c>
      <c r="H10" s="21">
        <v>16206.3801</v>
      </c>
      <c r="I10" s="21">
        <v>16769.763790000001</v>
      </c>
      <c r="J10" s="21">
        <v>32976.143900000003</v>
      </c>
      <c r="K10" s="37">
        <v>3659445.048</v>
      </c>
    </row>
    <row r="11" spans="1:11" s="34" customFormat="1" ht="18" customHeight="1">
      <c r="A11" s="171" t="s">
        <v>100</v>
      </c>
      <c r="B11" s="105">
        <v>612546.33900000004</v>
      </c>
      <c r="C11" s="105">
        <v>171853.8101</v>
      </c>
      <c r="D11" s="105">
        <v>784400.14899999998</v>
      </c>
      <c r="E11" s="105">
        <v>656615.19799999997</v>
      </c>
      <c r="F11" s="105">
        <v>175042.18780000001</v>
      </c>
      <c r="G11" s="105">
        <v>831657.38500000001</v>
      </c>
      <c r="H11" s="104">
        <v>-44068.858200000002</v>
      </c>
      <c r="I11" s="104">
        <v>-3188.3777500000001</v>
      </c>
      <c r="J11" s="104">
        <v>-47257.235999999997</v>
      </c>
      <c r="K11" s="105">
        <v>3673893.17</v>
      </c>
    </row>
    <row r="12" spans="1:11" s="34" customFormat="1" ht="18" customHeight="1">
      <c r="A12" s="108" t="s">
        <v>766</v>
      </c>
      <c r="B12" s="52">
        <v>589217.1371524753</v>
      </c>
      <c r="C12" s="52">
        <v>161816.20761493943</v>
      </c>
      <c r="D12" s="52">
        <v>751033.34476741496</v>
      </c>
      <c r="E12" s="52">
        <v>561199.01487653609</v>
      </c>
      <c r="F12" s="52">
        <v>151559.30526356027</v>
      </c>
      <c r="G12" s="52">
        <v>712758.32014009636</v>
      </c>
      <c r="H12" s="51">
        <v>28018.132276042394</v>
      </c>
      <c r="I12" s="51">
        <v>10256.902351379591</v>
      </c>
      <c r="J12" s="51">
        <v>38275.034627421992</v>
      </c>
      <c r="K12" s="52">
        <v>3733203.7626832151</v>
      </c>
    </row>
    <row r="13" spans="1:11" s="34" customFormat="1" ht="18" customHeight="1">
      <c r="A13" s="295">
        <v>44501</v>
      </c>
      <c r="B13" s="52">
        <v>627736.40379423369</v>
      </c>
      <c r="C13" s="52">
        <v>175513.22282236232</v>
      </c>
      <c r="D13" s="52">
        <v>803249.62661659531</v>
      </c>
      <c r="E13" s="52">
        <v>597693.0799522032</v>
      </c>
      <c r="F13" s="52">
        <v>159391.33967406664</v>
      </c>
      <c r="G13" s="52">
        <v>757084.41962626949</v>
      </c>
      <c r="H13" s="51">
        <v>30043.303841937071</v>
      </c>
      <c r="I13" s="51">
        <v>16121.883148295296</v>
      </c>
      <c r="J13" s="51">
        <v>46165.186990232382</v>
      </c>
      <c r="K13" s="52">
        <v>3733701.8347168788</v>
      </c>
    </row>
    <row r="14" spans="1:11" s="34" customFormat="1" ht="18" customHeight="1">
      <c r="A14" s="295">
        <v>44531</v>
      </c>
      <c r="B14" s="52">
        <v>693947.09814530704</v>
      </c>
      <c r="C14" s="52">
        <v>220985.77027791413</v>
      </c>
      <c r="D14" s="52">
        <v>914932.86842322163</v>
      </c>
      <c r="E14" s="52">
        <v>710651.82570045721</v>
      </c>
      <c r="F14" s="52">
        <v>208492.82723059296</v>
      </c>
      <c r="G14" s="52">
        <v>919144.6529310504</v>
      </c>
      <c r="H14" s="51">
        <v>-16704.737555139291</v>
      </c>
      <c r="I14" s="51">
        <v>12492.94304732111</v>
      </c>
      <c r="J14" s="51">
        <v>-4211.7945078181801</v>
      </c>
      <c r="K14" s="52">
        <v>3772696.315468458</v>
      </c>
    </row>
    <row r="15" spans="1:11" s="34" customFormat="1" ht="18" customHeight="1">
      <c r="A15" s="295">
        <v>44562</v>
      </c>
      <c r="B15" s="52">
        <v>593735.73198574875</v>
      </c>
      <c r="C15" s="52">
        <v>194436.09153092094</v>
      </c>
      <c r="D15" s="52">
        <v>788171.82351666968</v>
      </c>
      <c r="E15" s="52">
        <v>562423.24678097479</v>
      </c>
      <c r="F15" s="52">
        <v>190496.89050314506</v>
      </c>
      <c r="G15" s="52">
        <v>752920.13728411961</v>
      </c>
      <c r="H15" s="51">
        <v>31312.525204762031</v>
      </c>
      <c r="I15" s="51">
        <v>3939.2010277760273</v>
      </c>
      <c r="J15" s="51">
        <v>35251.726232538058</v>
      </c>
      <c r="K15" s="52">
        <v>3801209.6275439532</v>
      </c>
    </row>
    <row r="16" spans="1:11" s="34" customFormat="1" ht="18" customHeight="1">
      <c r="A16" s="295">
        <v>44593</v>
      </c>
      <c r="B16" s="52">
        <v>567329.21478210948</v>
      </c>
      <c r="C16" s="52">
        <v>198438.25005472405</v>
      </c>
      <c r="D16" s="52">
        <v>765767.464836834</v>
      </c>
      <c r="E16" s="52">
        <v>547227.71584472992</v>
      </c>
      <c r="F16" s="52">
        <v>187006.29142808262</v>
      </c>
      <c r="G16" s="52">
        <v>734234.00727281347</v>
      </c>
      <c r="H16" s="51">
        <v>20101.448937378766</v>
      </c>
      <c r="I16" s="51">
        <v>11431.958626640786</v>
      </c>
      <c r="J16" s="51">
        <v>31533.407564019552</v>
      </c>
      <c r="K16" s="52">
        <v>3756295.9651539256</v>
      </c>
    </row>
    <row r="17" spans="1:11" s="34" customFormat="1" ht="18.75" customHeight="1">
      <c r="A17" s="977" t="s">
        <v>1150</v>
      </c>
      <c r="B17" s="977"/>
      <c r="C17" s="977"/>
      <c r="D17" s="977"/>
      <c r="E17" s="977"/>
    </row>
    <row r="18" spans="1:11" s="34" customFormat="1" ht="18" customHeight="1">
      <c r="A18" s="977" t="s">
        <v>76</v>
      </c>
      <c r="B18" s="977"/>
      <c r="C18" s="977"/>
      <c r="D18" s="977"/>
      <c r="E18" s="977"/>
    </row>
    <row r="19" spans="1:11" s="34" customFormat="1" ht="28.35" customHeight="1"/>
    <row r="20" spans="1:11">
      <c r="B20" s="138"/>
      <c r="C20" s="138"/>
      <c r="D20" s="138"/>
      <c r="E20" s="138"/>
      <c r="F20" s="138"/>
      <c r="G20" s="138"/>
      <c r="H20" s="138"/>
      <c r="I20" s="138"/>
      <c r="J20" s="138"/>
    </row>
    <row r="21" spans="1:11">
      <c r="B21" s="138"/>
      <c r="C21" s="138"/>
      <c r="D21" s="138"/>
      <c r="E21" s="138"/>
      <c r="F21" s="138"/>
      <c r="G21" s="138"/>
      <c r="H21" s="138"/>
      <c r="I21" s="138"/>
      <c r="J21" s="138"/>
    </row>
    <row r="22" spans="1:11">
      <c r="B22" s="138"/>
      <c r="C22" s="138"/>
      <c r="D22" s="138"/>
      <c r="E22" s="138"/>
      <c r="F22" s="138"/>
      <c r="G22" s="138"/>
      <c r="H22" s="138"/>
      <c r="I22" s="138"/>
      <c r="J22" s="905"/>
      <c r="K22" s="138"/>
    </row>
    <row r="26" spans="1:11">
      <c r="B26" s="138"/>
      <c r="C26" s="138"/>
      <c r="D26" s="138"/>
      <c r="E26" s="138"/>
      <c r="F26" s="138"/>
      <c r="G26" s="138"/>
      <c r="H26" s="138"/>
      <c r="I26" s="138"/>
      <c r="J26" s="138"/>
    </row>
  </sheetData>
  <mergeCells count="8">
    <mergeCell ref="H2:J2"/>
    <mergeCell ref="K2:K3"/>
    <mergeCell ref="A17:E17"/>
    <mergeCell ref="A18:E18"/>
    <mergeCell ref="A1:E1"/>
    <mergeCell ref="A2:A3"/>
    <mergeCell ref="B2:D2"/>
    <mergeCell ref="E2:G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00"/>
  <sheetViews>
    <sheetView zoomScaleNormal="100" workbookViewId="0">
      <selection activeCell="M93" sqref="M93"/>
    </sheetView>
  </sheetViews>
  <sheetFormatPr defaultColWidth="8.85546875" defaultRowHeight="15"/>
  <cols>
    <col min="1" max="1" width="8.85546875" style="126"/>
    <col min="2" max="2" width="35.42578125" style="126" customWidth="1"/>
    <col min="3" max="3" width="11" style="126" bestFit="1" customWidth="1"/>
    <col min="4" max="4" width="12.85546875" style="126" bestFit="1" customWidth="1"/>
    <col min="5" max="5" width="16.5703125" style="126" customWidth="1"/>
    <col min="6" max="6" width="13.5703125" style="126" bestFit="1" customWidth="1"/>
    <col min="7" max="7" width="12.42578125" style="126" bestFit="1" customWidth="1"/>
    <col min="8" max="8" width="16.85546875" style="126" customWidth="1"/>
    <col min="9" max="9" width="17" style="136" customWidth="1"/>
    <col min="10" max="10" width="12.85546875" style="136" bestFit="1" customWidth="1"/>
    <col min="11" max="11" width="10.5703125" style="126" bestFit="1" customWidth="1"/>
    <col min="12" max="12" width="11.5703125" style="126" bestFit="1" customWidth="1"/>
    <col min="13" max="13" width="12.42578125" style="126" bestFit="1" customWidth="1"/>
    <col min="14" max="14" width="14.42578125" style="126" bestFit="1" customWidth="1"/>
    <col min="15" max="15" width="17.42578125" style="126" customWidth="1"/>
    <col min="16" max="16" width="13.5703125" style="126" customWidth="1"/>
    <col min="17" max="17" width="15.140625" style="126" customWidth="1"/>
    <col min="18" max="16384" width="8.85546875" style="126"/>
  </cols>
  <sheetData>
    <row r="1" spans="1:17" s="115" customFormat="1">
      <c r="A1" s="114" t="s">
        <v>812</v>
      </c>
      <c r="I1" s="116"/>
      <c r="J1" s="116"/>
    </row>
    <row r="2" spans="1:17" s="115" customFormat="1">
      <c r="A2" s="1163" t="s">
        <v>538</v>
      </c>
      <c r="B2" s="1164" t="s">
        <v>539</v>
      </c>
      <c r="C2" s="1165" t="s">
        <v>93</v>
      </c>
      <c r="D2" s="1165"/>
      <c r="E2" s="1165"/>
      <c r="F2" s="1165"/>
      <c r="G2" s="1165"/>
      <c r="H2" s="1165"/>
      <c r="I2" s="1159" t="s">
        <v>94</v>
      </c>
      <c r="J2" s="1160"/>
      <c r="K2" s="1160"/>
      <c r="L2" s="1160"/>
      <c r="M2" s="1160"/>
      <c r="N2" s="1160"/>
      <c r="O2" s="1160"/>
      <c r="P2" s="1160"/>
      <c r="Q2" s="1161"/>
    </row>
    <row r="3" spans="1:17" s="115" customFormat="1" ht="110.25" customHeight="1">
      <c r="A3" s="1163"/>
      <c r="B3" s="1164"/>
      <c r="C3" s="118" t="s">
        <v>540</v>
      </c>
      <c r="D3" s="118" t="s">
        <v>541</v>
      </c>
      <c r="E3" s="118" t="s">
        <v>542</v>
      </c>
      <c r="F3" s="118" t="s">
        <v>543</v>
      </c>
      <c r="G3" s="118" t="s">
        <v>544</v>
      </c>
      <c r="H3" s="118" t="s">
        <v>545</v>
      </c>
      <c r="I3" s="118" t="s">
        <v>1163</v>
      </c>
      <c r="J3" s="118" t="s">
        <v>1164</v>
      </c>
      <c r="K3" s="118" t="s">
        <v>546</v>
      </c>
      <c r="L3" s="118" t="s">
        <v>543</v>
      </c>
      <c r="M3" s="118" t="s">
        <v>544</v>
      </c>
      <c r="N3" s="118" t="s">
        <v>1165</v>
      </c>
      <c r="O3" s="118" t="s">
        <v>1166</v>
      </c>
      <c r="P3" s="118" t="s">
        <v>1167</v>
      </c>
      <c r="Q3" s="118" t="s">
        <v>1168</v>
      </c>
    </row>
    <row r="4" spans="1:17" s="115" customFormat="1">
      <c r="A4" s="117" t="s">
        <v>547</v>
      </c>
      <c r="B4" s="119" t="s">
        <v>548</v>
      </c>
      <c r="C4" s="119"/>
      <c r="D4" s="119"/>
      <c r="E4" s="119"/>
      <c r="F4" s="119"/>
      <c r="G4" s="119"/>
      <c r="H4" s="119"/>
      <c r="I4" s="120"/>
      <c r="J4" s="120"/>
      <c r="K4" s="119"/>
      <c r="L4" s="119"/>
      <c r="M4" s="119"/>
      <c r="N4" s="119"/>
      <c r="O4" s="121"/>
      <c r="P4" s="122"/>
      <c r="Q4" s="123"/>
    </row>
    <row r="5" spans="1:17">
      <c r="A5" s="118" t="s">
        <v>549</v>
      </c>
      <c r="B5" s="124" t="s">
        <v>550</v>
      </c>
      <c r="C5" s="125"/>
      <c r="D5" s="125"/>
      <c r="E5" s="125"/>
      <c r="F5" s="125"/>
      <c r="G5" s="125"/>
      <c r="H5" s="125"/>
      <c r="I5" s="125"/>
      <c r="J5" s="125"/>
      <c r="K5" s="125"/>
      <c r="L5" s="125"/>
      <c r="M5" s="125"/>
      <c r="N5" s="125"/>
      <c r="O5" s="121"/>
      <c r="P5" s="122"/>
      <c r="Q5" s="123"/>
    </row>
    <row r="6" spans="1:17">
      <c r="A6" s="127">
        <v>1</v>
      </c>
      <c r="B6" s="128" t="s">
        <v>551</v>
      </c>
      <c r="C6" s="125">
        <v>30</v>
      </c>
      <c r="D6" s="125">
        <v>123221</v>
      </c>
      <c r="E6" s="125">
        <v>3182575.0759994588</v>
      </c>
      <c r="F6" s="125">
        <v>3194262.4453701312</v>
      </c>
      <c r="G6" s="125">
        <v>-11687.369270663183</v>
      </c>
      <c r="H6" s="125">
        <v>71008.509077678245</v>
      </c>
      <c r="I6" s="112">
        <v>31</v>
      </c>
      <c r="J6" s="112">
        <v>524639</v>
      </c>
      <c r="K6" s="112">
        <v>3700192.0658747153</v>
      </c>
      <c r="L6" s="112">
        <v>3658777.6567829978</v>
      </c>
      <c r="M6" s="112">
        <v>41414.419091717427</v>
      </c>
      <c r="N6" s="112">
        <v>115555.28179516108</v>
      </c>
      <c r="O6" s="112">
        <v>127886.31205876528</v>
      </c>
      <c r="P6" s="112">
        <v>0</v>
      </c>
      <c r="Q6" s="112">
        <v>0</v>
      </c>
    </row>
    <row r="7" spans="1:17">
      <c r="A7" s="127">
        <v>2</v>
      </c>
      <c r="B7" s="128" t="s">
        <v>552</v>
      </c>
      <c r="C7" s="125">
        <v>38</v>
      </c>
      <c r="D7" s="125">
        <v>2228970</v>
      </c>
      <c r="E7" s="125">
        <v>3642061.3720670892</v>
      </c>
      <c r="F7" s="125">
        <v>3654407.2705765921</v>
      </c>
      <c r="G7" s="125">
        <v>-12345.898509483422</v>
      </c>
      <c r="H7" s="125">
        <v>336598.20613676123</v>
      </c>
      <c r="I7" s="112">
        <v>38</v>
      </c>
      <c r="J7" s="112">
        <v>1794706</v>
      </c>
      <c r="K7" s="112">
        <v>2760867.2076580194</v>
      </c>
      <c r="L7" s="112">
        <v>2719839.9740754324</v>
      </c>
      <c r="M7" s="112">
        <v>41027.22358259702</v>
      </c>
      <c r="N7" s="112">
        <v>389305.47827551205</v>
      </c>
      <c r="O7" s="112">
        <v>400295.06922641548</v>
      </c>
      <c r="P7" s="112">
        <v>0</v>
      </c>
      <c r="Q7" s="112">
        <v>0</v>
      </c>
    </row>
    <row r="8" spans="1:17">
      <c r="A8" s="127">
        <v>3</v>
      </c>
      <c r="B8" s="128" t="s">
        <v>553</v>
      </c>
      <c r="C8" s="125">
        <v>28</v>
      </c>
      <c r="D8" s="125">
        <v>799537</v>
      </c>
      <c r="E8" s="125">
        <v>197302.1892089147</v>
      </c>
      <c r="F8" s="125">
        <v>183116.7068969931</v>
      </c>
      <c r="G8" s="125">
        <v>14185.482311921636</v>
      </c>
      <c r="H8" s="125">
        <v>91997.513328557179</v>
      </c>
      <c r="I8" s="112">
        <v>27</v>
      </c>
      <c r="J8" s="112">
        <v>623294</v>
      </c>
      <c r="K8" s="112">
        <v>206365.77983858928</v>
      </c>
      <c r="L8" s="112">
        <v>206045.68509198885</v>
      </c>
      <c r="M8" s="112">
        <v>320.09474660049477</v>
      </c>
      <c r="N8" s="112">
        <v>90436.569895004039</v>
      </c>
      <c r="O8" s="112">
        <v>92519.74033914099</v>
      </c>
      <c r="P8" s="112">
        <v>0</v>
      </c>
      <c r="Q8" s="112">
        <v>0</v>
      </c>
    </row>
    <row r="9" spans="1:17">
      <c r="A9" s="127">
        <v>4</v>
      </c>
      <c r="B9" s="128" t="s">
        <v>554</v>
      </c>
      <c r="C9" s="125">
        <v>25</v>
      </c>
      <c r="D9" s="125">
        <v>1226301</v>
      </c>
      <c r="E9" s="125">
        <v>283666.03036389028</v>
      </c>
      <c r="F9" s="125">
        <v>242112.15110818631</v>
      </c>
      <c r="G9" s="125">
        <v>41553.879355703997</v>
      </c>
      <c r="H9" s="125">
        <v>129767.3771678894</v>
      </c>
      <c r="I9" s="112">
        <v>23</v>
      </c>
      <c r="J9" s="112">
        <v>1072630</v>
      </c>
      <c r="K9" s="112">
        <v>219922.47631665759</v>
      </c>
      <c r="L9" s="112">
        <v>232823.2497033953</v>
      </c>
      <c r="M9" s="112">
        <v>-12900.763386737759</v>
      </c>
      <c r="N9" s="112">
        <v>121216.79496038161</v>
      </c>
      <c r="O9" s="112">
        <v>123862.88501190732</v>
      </c>
      <c r="P9" s="112">
        <v>2</v>
      </c>
      <c r="Q9" s="112">
        <v>0</v>
      </c>
    </row>
    <row r="10" spans="1:17">
      <c r="A10" s="127">
        <v>5</v>
      </c>
      <c r="B10" s="128" t="s">
        <v>555</v>
      </c>
      <c r="C10" s="125">
        <v>18</v>
      </c>
      <c r="D10" s="125">
        <v>484464</v>
      </c>
      <c r="E10" s="125">
        <v>270268.77890033956</v>
      </c>
      <c r="F10" s="125">
        <v>241625.01631737399</v>
      </c>
      <c r="G10" s="125">
        <v>28643.762582965519</v>
      </c>
      <c r="H10" s="125">
        <v>89757.888946510677</v>
      </c>
      <c r="I10" s="112">
        <v>20</v>
      </c>
      <c r="J10" s="112">
        <v>420963</v>
      </c>
      <c r="K10" s="112">
        <v>321860.01061919006</v>
      </c>
      <c r="L10" s="112">
        <v>296391.92413224792</v>
      </c>
      <c r="M10" s="112">
        <v>25468.076486942096</v>
      </c>
      <c r="N10" s="112">
        <v>119233.30425631785</v>
      </c>
      <c r="O10" s="112">
        <v>118168.42071097041</v>
      </c>
      <c r="P10" s="112">
        <v>0</v>
      </c>
      <c r="Q10" s="112">
        <v>0</v>
      </c>
    </row>
    <row r="11" spans="1:17">
      <c r="A11" s="127">
        <v>6</v>
      </c>
      <c r="B11" s="128" t="s">
        <v>556</v>
      </c>
      <c r="C11" s="125">
        <v>27</v>
      </c>
      <c r="D11" s="125">
        <v>698566</v>
      </c>
      <c r="E11" s="125">
        <v>151638.51567172183</v>
      </c>
      <c r="F11" s="125">
        <v>108238.1852511137</v>
      </c>
      <c r="G11" s="125">
        <v>43400.330420618091</v>
      </c>
      <c r="H11" s="125">
        <v>145661.88786043474</v>
      </c>
      <c r="I11" s="112">
        <v>26</v>
      </c>
      <c r="J11" s="112">
        <v>584821</v>
      </c>
      <c r="K11" s="112">
        <v>66986.545462103866</v>
      </c>
      <c r="L11" s="112">
        <v>87973.612948203721</v>
      </c>
      <c r="M11" s="112">
        <v>-20987.067486099848</v>
      </c>
      <c r="N11" s="112">
        <v>124564.16242907144</v>
      </c>
      <c r="O11" s="112">
        <v>132256.97823594036</v>
      </c>
      <c r="P11" s="112">
        <v>0</v>
      </c>
      <c r="Q11" s="112">
        <v>0</v>
      </c>
    </row>
    <row r="12" spans="1:17">
      <c r="A12" s="127">
        <v>7</v>
      </c>
      <c r="B12" s="128" t="s">
        <v>557</v>
      </c>
      <c r="C12" s="125">
        <v>16</v>
      </c>
      <c r="D12" s="125">
        <v>299850</v>
      </c>
      <c r="E12" s="125">
        <v>17349.41823687511</v>
      </c>
      <c r="F12" s="125">
        <v>15381.125063615074</v>
      </c>
      <c r="G12" s="125">
        <v>1968.2931732600393</v>
      </c>
      <c r="H12" s="125">
        <v>31740.479193125684</v>
      </c>
      <c r="I12" s="112">
        <v>16</v>
      </c>
      <c r="J12" s="112">
        <v>283631</v>
      </c>
      <c r="K12" s="112">
        <v>14011.936745038889</v>
      </c>
      <c r="L12" s="112">
        <v>11761.031432209666</v>
      </c>
      <c r="M12" s="112">
        <v>2250.9053128292194</v>
      </c>
      <c r="N12" s="112">
        <v>33842.111199122861</v>
      </c>
      <c r="O12" s="112">
        <v>34173.997580482479</v>
      </c>
      <c r="P12" s="112">
        <v>3</v>
      </c>
      <c r="Q12" s="112">
        <v>318.9283260817765</v>
      </c>
    </row>
    <row r="13" spans="1:17">
      <c r="A13" s="127">
        <v>8</v>
      </c>
      <c r="B13" s="128" t="s">
        <v>558</v>
      </c>
      <c r="C13" s="125">
        <v>13</v>
      </c>
      <c r="D13" s="125">
        <v>123703</v>
      </c>
      <c r="E13" s="125">
        <v>5577.6652419305019</v>
      </c>
      <c r="F13" s="125">
        <v>5741.9685453863121</v>
      </c>
      <c r="G13" s="125">
        <v>-164.30330345580978</v>
      </c>
      <c r="H13" s="125">
        <v>10390.095917419367</v>
      </c>
      <c r="I13" s="112">
        <v>13</v>
      </c>
      <c r="J13" s="112">
        <v>116571</v>
      </c>
      <c r="K13" s="112">
        <v>7724.0332718033987</v>
      </c>
      <c r="L13" s="112">
        <v>7444.2098186480007</v>
      </c>
      <c r="M13" s="112">
        <v>279.82345315539948</v>
      </c>
      <c r="N13" s="112">
        <v>11102.7969420146</v>
      </c>
      <c r="O13" s="112">
        <v>11908.726763286213</v>
      </c>
      <c r="P13" s="112">
        <v>0</v>
      </c>
      <c r="Q13" s="112">
        <v>0</v>
      </c>
    </row>
    <row r="14" spans="1:17">
      <c r="A14" s="127">
        <v>9</v>
      </c>
      <c r="B14" s="128" t="s">
        <v>559</v>
      </c>
      <c r="C14" s="125">
        <v>2</v>
      </c>
      <c r="D14" s="125">
        <v>29840</v>
      </c>
      <c r="E14" s="125">
        <v>1454.7175944342146</v>
      </c>
      <c r="F14" s="125">
        <v>683.08140143100002</v>
      </c>
      <c r="G14" s="125">
        <v>771.63619300321454</v>
      </c>
      <c r="H14" s="125">
        <v>2577.9866513662132</v>
      </c>
      <c r="I14" s="112">
        <v>2</v>
      </c>
      <c r="J14" s="112">
        <v>24765</v>
      </c>
      <c r="K14" s="112">
        <v>283.2489893099999</v>
      </c>
      <c r="L14" s="112">
        <v>385.46558623977819</v>
      </c>
      <c r="M14" s="112">
        <v>-102.21659692977823</v>
      </c>
      <c r="N14" s="112">
        <v>2550.0019459331252</v>
      </c>
      <c r="O14" s="112">
        <v>2535.4115619167428</v>
      </c>
      <c r="P14" s="112">
        <v>0</v>
      </c>
      <c r="Q14" s="112">
        <v>0</v>
      </c>
    </row>
    <row r="15" spans="1:17">
      <c r="A15" s="127">
        <v>10</v>
      </c>
      <c r="B15" s="128" t="s">
        <v>560</v>
      </c>
      <c r="C15" s="125">
        <v>25</v>
      </c>
      <c r="D15" s="125">
        <v>285119</v>
      </c>
      <c r="E15" s="125">
        <v>20406.504255602697</v>
      </c>
      <c r="F15" s="125">
        <v>12298.969340034204</v>
      </c>
      <c r="G15" s="125">
        <v>8107.5349155684962</v>
      </c>
      <c r="H15" s="125">
        <v>27551.985696781354</v>
      </c>
      <c r="I15" s="112">
        <v>26</v>
      </c>
      <c r="J15" s="112">
        <v>236499</v>
      </c>
      <c r="K15" s="112">
        <v>13120.137419953842</v>
      </c>
      <c r="L15" s="112">
        <v>14074.179834814247</v>
      </c>
      <c r="M15" s="112">
        <v>-954.04241486040303</v>
      </c>
      <c r="N15" s="112">
        <v>26199.124650340258</v>
      </c>
      <c r="O15" s="112">
        <v>26276.235818770579</v>
      </c>
      <c r="P15" s="112">
        <v>1</v>
      </c>
      <c r="Q15" s="112">
        <v>122.31688879221264</v>
      </c>
    </row>
    <row r="16" spans="1:17">
      <c r="A16" s="127">
        <v>11</v>
      </c>
      <c r="B16" s="128" t="s">
        <v>561</v>
      </c>
      <c r="C16" s="125">
        <v>21</v>
      </c>
      <c r="D16" s="125">
        <v>713303</v>
      </c>
      <c r="E16" s="125">
        <v>139221.95049666255</v>
      </c>
      <c r="F16" s="125">
        <v>69916.789608765728</v>
      </c>
      <c r="G16" s="125">
        <v>69305.160987896801</v>
      </c>
      <c r="H16" s="125">
        <v>160125.48396112502</v>
      </c>
      <c r="I16" s="112">
        <v>21</v>
      </c>
      <c r="J16" s="112">
        <v>668061</v>
      </c>
      <c r="K16" s="112">
        <v>58457.138433514257</v>
      </c>
      <c r="L16" s="112">
        <v>83641.078779398536</v>
      </c>
      <c r="M16" s="112">
        <v>-25183.950345884285</v>
      </c>
      <c r="N16" s="112">
        <v>141569.18136878376</v>
      </c>
      <c r="O16" s="112">
        <v>146846.39370396073</v>
      </c>
      <c r="P16" s="112">
        <v>0</v>
      </c>
      <c r="Q16" s="112">
        <v>0</v>
      </c>
    </row>
    <row r="17" spans="1:17">
      <c r="A17" s="127">
        <v>12</v>
      </c>
      <c r="B17" s="128" t="s">
        <v>562</v>
      </c>
      <c r="C17" s="125">
        <v>18</v>
      </c>
      <c r="D17" s="125">
        <v>326233</v>
      </c>
      <c r="E17" s="125">
        <v>4462.1110288223745</v>
      </c>
      <c r="F17" s="125">
        <v>33384.654464061998</v>
      </c>
      <c r="G17" s="125">
        <v>-28922.543435239626</v>
      </c>
      <c r="H17" s="125">
        <v>28307.795247619426</v>
      </c>
      <c r="I17" s="112">
        <v>15</v>
      </c>
      <c r="J17" s="112">
        <v>273672</v>
      </c>
      <c r="K17" s="112">
        <v>6262.8879380507424</v>
      </c>
      <c r="L17" s="112">
        <v>5297.1195124459</v>
      </c>
      <c r="M17" s="112">
        <v>965.76842560484261</v>
      </c>
      <c r="N17" s="112">
        <v>28051.644132121837</v>
      </c>
      <c r="O17" s="112">
        <v>28129.989440090972</v>
      </c>
      <c r="P17" s="112">
        <v>5</v>
      </c>
      <c r="Q17" s="112">
        <v>162.07837236795157</v>
      </c>
    </row>
    <row r="18" spans="1:17">
      <c r="A18" s="127">
        <v>13</v>
      </c>
      <c r="B18" s="128" t="s">
        <v>563</v>
      </c>
      <c r="C18" s="125">
        <v>22</v>
      </c>
      <c r="D18" s="125">
        <v>384593</v>
      </c>
      <c r="E18" s="125">
        <v>125477.62339755008</v>
      </c>
      <c r="F18" s="125">
        <v>86051.987597664294</v>
      </c>
      <c r="G18" s="125">
        <v>39425.635899885776</v>
      </c>
      <c r="H18" s="125">
        <v>119558.58919492589</v>
      </c>
      <c r="I18" s="112">
        <v>22</v>
      </c>
      <c r="J18" s="112">
        <v>336854</v>
      </c>
      <c r="K18" s="112">
        <v>36126.150155692347</v>
      </c>
      <c r="L18" s="112">
        <v>58610.69757081732</v>
      </c>
      <c r="M18" s="112">
        <v>-22484.547415124976</v>
      </c>
      <c r="N18" s="112">
        <v>101148.38228350205</v>
      </c>
      <c r="O18" s="112">
        <v>102912.2132272555</v>
      </c>
      <c r="P18" s="112">
        <v>0</v>
      </c>
      <c r="Q18" s="112">
        <v>0</v>
      </c>
    </row>
    <row r="19" spans="1:17">
      <c r="A19" s="127">
        <v>14</v>
      </c>
      <c r="B19" s="128" t="s">
        <v>564</v>
      </c>
      <c r="C19" s="125">
        <v>21</v>
      </c>
      <c r="D19" s="125">
        <v>213245</v>
      </c>
      <c r="E19" s="125">
        <v>23493.936578318295</v>
      </c>
      <c r="F19" s="125">
        <v>17452.201308862674</v>
      </c>
      <c r="G19" s="125">
        <v>6041.7352694556212</v>
      </c>
      <c r="H19" s="125">
        <v>16245.711925982563</v>
      </c>
      <c r="I19" s="112">
        <v>21</v>
      </c>
      <c r="J19" s="112">
        <v>180217</v>
      </c>
      <c r="K19" s="112">
        <v>9614.9162012037323</v>
      </c>
      <c r="L19" s="112">
        <v>10813.744324808</v>
      </c>
      <c r="M19" s="112">
        <v>-1198.828123604269</v>
      </c>
      <c r="N19" s="112">
        <v>15691.378591033968</v>
      </c>
      <c r="O19" s="112">
        <v>15991.978009196228</v>
      </c>
      <c r="P19" s="112">
        <v>0</v>
      </c>
      <c r="Q19" s="112">
        <v>0</v>
      </c>
    </row>
    <row r="20" spans="1:17">
      <c r="A20" s="127">
        <v>15</v>
      </c>
      <c r="B20" s="128" t="s">
        <v>565</v>
      </c>
      <c r="C20" s="125">
        <v>4</v>
      </c>
      <c r="D20" s="125">
        <v>57385</v>
      </c>
      <c r="E20" s="125">
        <v>1302.0062298008274</v>
      </c>
      <c r="F20" s="125">
        <v>814.15969467599996</v>
      </c>
      <c r="G20" s="125">
        <v>487.84653512482748</v>
      </c>
      <c r="H20" s="125">
        <v>1500.2253812567792</v>
      </c>
      <c r="I20" s="112">
        <v>4</v>
      </c>
      <c r="J20" s="112">
        <v>45533</v>
      </c>
      <c r="K20" s="112">
        <v>534.06369793800002</v>
      </c>
      <c r="L20" s="112">
        <v>751.40836602600007</v>
      </c>
      <c r="M20" s="112">
        <v>-217.34466808800002</v>
      </c>
      <c r="N20" s="112">
        <v>1335.2009219111769</v>
      </c>
      <c r="O20" s="112">
        <v>1344.5731802149271</v>
      </c>
      <c r="P20" s="112">
        <v>0</v>
      </c>
      <c r="Q20" s="112">
        <v>0</v>
      </c>
    </row>
    <row r="21" spans="1:17">
      <c r="A21" s="127">
        <v>16</v>
      </c>
      <c r="B21" s="128" t="s">
        <v>566</v>
      </c>
      <c r="C21" s="125">
        <v>10</v>
      </c>
      <c r="D21" s="125">
        <v>251799</v>
      </c>
      <c r="E21" s="125">
        <v>79001.995853709144</v>
      </c>
      <c r="F21" s="125">
        <v>49181.827161264002</v>
      </c>
      <c r="G21" s="125">
        <v>29820.168692445146</v>
      </c>
      <c r="H21" s="125">
        <v>65435.974217439893</v>
      </c>
      <c r="I21" s="112">
        <v>12</v>
      </c>
      <c r="J21" s="112">
        <v>268620</v>
      </c>
      <c r="K21" s="112">
        <v>110005.09218868546</v>
      </c>
      <c r="L21" s="112">
        <v>91233.355919804599</v>
      </c>
      <c r="M21" s="112">
        <v>18771.736268880864</v>
      </c>
      <c r="N21" s="112">
        <v>87595.718480258103</v>
      </c>
      <c r="O21" s="112">
        <v>94053.752526573327</v>
      </c>
      <c r="P21" s="112">
        <v>0</v>
      </c>
      <c r="Q21" s="112">
        <v>0</v>
      </c>
    </row>
    <row r="22" spans="1:17">
      <c r="A22" s="127"/>
      <c r="B22" s="124" t="s">
        <v>778</v>
      </c>
      <c r="C22" s="129">
        <v>318</v>
      </c>
      <c r="D22" s="129">
        <v>8246129</v>
      </c>
      <c r="E22" s="129">
        <v>8145259.8911251202</v>
      </c>
      <c r="F22" s="129">
        <v>7914668.539706151</v>
      </c>
      <c r="G22" s="129">
        <v>230591.3518190071</v>
      </c>
      <c r="H22" s="129">
        <v>1328225.709904874</v>
      </c>
      <c r="I22" s="113">
        <v>317</v>
      </c>
      <c r="J22" s="113">
        <v>7455476</v>
      </c>
      <c r="K22" s="113">
        <v>7532333.6908104662</v>
      </c>
      <c r="L22" s="113">
        <v>7485864.3938794779</v>
      </c>
      <c r="M22" s="113">
        <v>46469.286930998045</v>
      </c>
      <c r="N22" s="113">
        <v>1409397.1321264696</v>
      </c>
      <c r="O22" s="113">
        <v>1459162.6773948877</v>
      </c>
      <c r="P22" s="113">
        <v>11</v>
      </c>
      <c r="Q22" s="113">
        <v>603.32358724194069</v>
      </c>
    </row>
    <row r="23" spans="1:17">
      <c r="A23" s="127"/>
      <c r="B23" s="130"/>
      <c r="C23" s="125"/>
      <c r="D23" s="125"/>
      <c r="E23" s="125"/>
      <c r="F23" s="125"/>
      <c r="G23" s="125"/>
      <c r="H23" s="125"/>
      <c r="I23" s="112"/>
      <c r="J23" s="112"/>
      <c r="K23" s="112"/>
      <c r="L23" s="112"/>
      <c r="M23" s="112"/>
      <c r="N23" s="112"/>
      <c r="O23" s="112"/>
      <c r="P23" s="112"/>
      <c r="Q23" s="112"/>
    </row>
    <row r="24" spans="1:17">
      <c r="A24" s="118" t="s">
        <v>567</v>
      </c>
      <c r="B24" s="124" t="s">
        <v>568</v>
      </c>
      <c r="C24" s="125"/>
      <c r="D24" s="125"/>
      <c r="E24" s="125"/>
      <c r="F24" s="125"/>
      <c r="G24" s="125"/>
      <c r="H24" s="125"/>
      <c r="I24" s="112"/>
      <c r="J24" s="112"/>
      <c r="K24" s="112"/>
      <c r="L24" s="112"/>
      <c r="M24" s="112"/>
      <c r="N24" s="112"/>
      <c r="O24" s="112"/>
      <c r="P24" s="112"/>
      <c r="Q24" s="112"/>
    </row>
    <row r="25" spans="1:17">
      <c r="A25" s="127">
        <v>17</v>
      </c>
      <c r="B25" s="131" t="s">
        <v>569</v>
      </c>
      <c r="C25" s="125">
        <v>10</v>
      </c>
      <c r="D25" s="125">
        <v>1396229</v>
      </c>
      <c r="E25" s="125">
        <v>3150.0383132483544</v>
      </c>
      <c r="F25" s="125">
        <v>6804.7533283663925</v>
      </c>
      <c r="G25" s="125">
        <v>-3654.715015118039</v>
      </c>
      <c r="H25" s="125">
        <v>19891.289122957565</v>
      </c>
      <c r="I25" s="112">
        <v>14</v>
      </c>
      <c r="J25" s="112">
        <v>2651738</v>
      </c>
      <c r="K25" s="112">
        <v>24037.817556105856</v>
      </c>
      <c r="L25" s="112">
        <v>5576.0229101998884</v>
      </c>
      <c r="M25" s="112">
        <v>18461.79464590596</v>
      </c>
      <c r="N25" s="112">
        <v>42784.365854005409</v>
      </c>
      <c r="O25" s="112">
        <v>43982.250235739986</v>
      </c>
      <c r="P25" s="112">
        <v>0</v>
      </c>
      <c r="Q25" s="112">
        <v>0</v>
      </c>
    </row>
    <row r="26" spans="1:17">
      <c r="A26" s="127">
        <v>18</v>
      </c>
      <c r="B26" s="131" t="s">
        <v>570</v>
      </c>
      <c r="C26" s="125">
        <v>32</v>
      </c>
      <c r="D26" s="125">
        <v>10581870</v>
      </c>
      <c r="E26" s="125">
        <v>39657.153146817232</v>
      </c>
      <c r="F26" s="125">
        <v>50244.40426834175</v>
      </c>
      <c r="G26" s="125">
        <v>-10587.251121524519</v>
      </c>
      <c r="H26" s="125">
        <v>178324.3397104138</v>
      </c>
      <c r="I26" s="112">
        <v>32</v>
      </c>
      <c r="J26" s="112">
        <v>12313521</v>
      </c>
      <c r="K26" s="112">
        <v>44422.326282129441</v>
      </c>
      <c r="L26" s="112">
        <v>33956.190055781553</v>
      </c>
      <c r="M26" s="112">
        <v>10466.136226347882</v>
      </c>
      <c r="N26" s="112">
        <v>216794.4918551739</v>
      </c>
      <c r="O26" s="112">
        <v>221872.9206207481</v>
      </c>
      <c r="P26" s="112">
        <v>0</v>
      </c>
      <c r="Q26" s="112">
        <v>0</v>
      </c>
    </row>
    <row r="27" spans="1:17">
      <c r="A27" s="127">
        <v>19</v>
      </c>
      <c r="B27" s="131" t="s">
        <v>571</v>
      </c>
      <c r="C27" s="125">
        <v>28</v>
      </c>
      <c r="D27" s="125">
        <v>5017194</v>
      </c>
      <c r="E27" s="125">
        <v>18404.825627111339</v>
      </c>
      <c r="F27" s="125">
        <v>18011.634681420514</v>
      </c>
      <c r="G27" s="125">
        <v>393.19094568081846</v>
      </c>
      <c r="H27" s="125">
        <v>76427.693183816431</v>
      </c>
      <c r="I27" s="112">
        <v>27</v>
      </c>
      <c r="J27" s="112">
        <v>6537977</v>
      </c>
      <c r="K27" s="112">
        <v>26636.783102789013</v>
      </c>
      <c r="L27" s="112">
        <v>15067.154908863029</v>
      </c>
      <c r="M27" s="112">
        <v>11569.61819392598</v>
      </c>
      <c r="N27" s="112">
        <v>103409.11616208861</v>
      </c>
      <c r="O27" s="112">
        <v>105755.02975587833</v>
      </c>
      <c r="P27" s="112">
        <v>0</v>
      </c>
      <c r="Q27" s="112">
        <v>0</v>
      </c>
    </row>
    <row r="28" spans="1:17">
      <c r="A28" s="127">
        <v>20</v>
      </c>
      <c r="B28" s="131" t="s">
        <v>572</v>
      </c>
      <c r="C28" s="125">
        <v>27</v>
      </c>
      <c r="D28" s="125">
        <v>6660657</v>
      </c>
      <c r="E28" s="125">
        <v>23950.757725592855</v>
      </c>
      <c r="F28" s="125">
        <v>27698.180344323493</v>
      </c>
      <c r="G28" s="125">
        <v>-3747.4226187306394</v>
      </c>
      <c r="H28" s="125">
        <v>116403.48032348837</v>
      </c>
      <c r="I28" s="112">
        <v>27</v>
      </c>
      <c r="J28" s="112">
        <v>8539929</v>
      </c>
      <c r="K28" s="112">
        <v>37799.063322834038</v>
      </c>
      <c r="L28" s="112">
        <v>23683.446621490024</v>
      </c>
      <c r="M28" s="112">
        <v>14115.616701344021</v>
      </c>
      <c r="N28" s="112">
        <v>152548.48632318655</v>
      </c>
      <c r="O28" s="112">
        <v>155730.27312762447</v>
      </c>
      <c r="P28" s="112">
        <v>0</v>
      </c>
      <c r="Q28" s="112">
        <v>0</v>
      </c>
    </row>
    <row r="29" spans="1:17">
      <c r="A29" s="127">
        <v>21</v>
      </c>
      <c r="B29" s="131" t="s">
        <v>573</v>
      </c>
      <c r="C29" s="125">
        <v>24</v>
      </c>
      <c r="D29" s="125">
        <v>5055627</v>
      </c>
      <c r="E29" s="125">
        <v>16335.211680245393</v>
      </c>
      <c r="F29" s="125">
        <v>19370.698379139067</v>
      </c>
      <c r="G29" s="125">
        <v>-3035.4866988936701</v>
      </c>
      <c r="H29" s="125">
        <v>69799.341112095615</v>
      </c>
      <c r="I29" s="112">
        <v>24</v>
      </c>
      <c r="J29" s="112">
        <v>7648110</v>
      </c>
      <c r="K29" s="112">
        <v>29484.681362073527</v>
      </c>
      <c r="L29" s="112">
        <v>21064.53282079945</v>
      </c>
      <c r="M29" s="112">
        <v>8420.1485412740712</v>
      </c>
      <c r="N29" s="112">
        <v>100406.65771583634</v>
      </c>
      <c r="O29" s="112">
        <v>103996.05416715481</v>
      </c>
      <c r="P29" s="112">
        <v>0</v>
      </c>
      <c r="Q29" s="112">
        <v>0</v>
      </c>
    </row>
    <row r="30" spans="1:17">
      <c r="A30" s="127">
        <v>22</v>
      </c>
      <c r="B30" s="131" t="s">
        <v>574</v>
      </c>
      <c r="C30" s="125">
        <v>7</v>
      </c>
      <c r="D30" s="125">
        <v>502856</v>
      </c>
      <c r="E30" s="125">
        <v>2151.0373137146826</v>
      </c>
      <c r="F30" s="125">
        <v>881.18349955100007</v>
      </c>
      <c r="G30" s="125">
        <v>1269.8538141636827</v>
      </c>
      <c r="H30" s="125">
        <v>6735.2506450786814</v>
      </c>
      <c r="I30" s="112">
        <v>8</v>
      </c>
      <c r="J30" s="112">
        <v>561626</v>
      </c>
      <c r="K30" s="112">
        <v>2266.7768236830993</v>
      </c>
      <c r="L30" s="112">
        <v>1172.8719439612987</v>
      </c>
      <c r="M30" s="112">
        <v>1093.9048797218006</v>
      </c>
      <c r="N30" s="112">
        <v>9421.9934477609022</v>
      </c>
      <c r="O30" s="112">
        <v>9536.8539305625545</v>
      </c>
      <c r="P30" s="112">
        <v>0</v>
      </c>
      <c r="Q30" s="112">
        <v>0</v>
      </c>
    </row>
    <row r="31" spans="1:17">
      <c r="A31" s="127">
        <v>23</v>
      </c>
      <c r="B31" s="131" t="s">
        <v>575</v>
      </c>
      <c r="C31" s="125">
        <v>18</v>
      </c>
      <c r="D31" s="125">
        <v>3749461</v>
      </c>
      <c r="E31" s="125">
        <v>8641.3177092719197</v>
      </c>
      <c r="F31" s="125">
        <v>17743.495765248808</v>
      </c>
      <c r="G31" s="125">
        <v>-9102.1780559768922</v>
      </c>
      <c r="H31" s="125">
        <v>61149.814952685563</v>
      </c>
      <c r="I31" s="112">
        <v>22</v>
      </c>
      <c r="J31" s="112">
        <v>3989205</v>
      </c>
      <c r="K31" s="112">
        <v>13099.553840923913</v>
      </c>
      <c r="L31" s="112">
        <v>13897.419405833811</v>
      </c>
      <c r="M31" s="112">
        <v>-797.86556490989972</v>
      </c>
      <c r="N31" s="112">
        <v>75627.002442827856</v>
      </c>
      <c r="O31" s="112">
        <v>77609.625969030021</v>
      </c>
      <c r="P31" s="112">
        <v>0</v>
      </c>
      <c r="Q31" s="112">
        <v>0</v>
      </c>
    </row>
    <row r="32" spans="1:17">
      <c r="A32" s="127">
        <v>24</v>
      </c>
      <c r="B32" s="131" t="s">
        <v>576</v>
      </c>
      <c r="C32" s="125">
        <v>25</v>
      </c>
      <c r="D32" s="125">
        <v>3927912</v>
      </c>
      <c r="E32" s="125">
        <v>19014.90341924383</v>
      </c>
      <c r="F32" s="125">
        <v>17125.093007296808</v>
      </c>
      <c r="G32" s="125">
        <v>1889.8104119470217</v>
      </c>
      <c r="H32" s="125">
        <v>68603.208540818538</v>
      </c>
      <c r="I32" s="112">
        <v>26</v>
      </c>
      <c r="J32" s="112">
        <v>4933396</v>
      </c>
      <c r="K32" s="112">
        <v>29090.893015085792</v>
      </c>
      <c r="L32" s="112">
        <v>15403.287730305066</v>
      </c>
      <c r="M32" s="112">
        <v>13687.595284780728</v>
      </c>
      <c r="N32" s="112">
        <v>92851.304609997795</v>
      </c>
      <c r="O32" s="112">
        <v>94308.040951129573</v>
      </c>
      <c r="P32" s="112">
        <v>0</v>
      </c>
      <c r="Q32" s="112">
        <v>0</v>
      </c>
    </row>
    <row r="33" spans="1:17">
      <c r="A33" s="127">
        <v>25</v>
      </c>
      <c r="B33" s="131" t="s">
        <v>577</v>
      </c>
      <c r="C33" s="125">
        <v>106</v>
      </c>
      <c r="D33" s="125">
        <v>7877874</v>
      </c>
      <c r="E33" s="125">
        <v>38458.798795875875</v>
      </c>
      <c r="F33" s="125">
        <v>28657.447000387485</v>
      </c>
      <c r="G33" s="125">
        <v>9801.3518954784013</v>
      </c>
      <c r="H33" s="125">
        <v>98079.645481263375</v>
      </c>
      <c r="I33" s="112">
        <v>117</v>
      </c>
      <c r="J33" s="112">
        <v>11682935</v>
      </c>
      <c r="K33" s="112">
        <v>63027.75007681932</v>
      </c>
      <c r="L33" s="112">
        <v>36206.388704743062</v>
      </c>
      <c r="M33" s="112">
        <v>26821.361372076262</v>
      </c>
      <c r="N33" s="112">
        <v>143324.59250936902</v>
      </c>
      <c r="O33" s="112">
        <v>145538.96679683958</v>
      </c>
      <c r="P33" s="112">
        <v>0</v>
      </c>
      <c r="Q33" s="112">
        <v>0</v>
      </c>
    </row>
    <row r="34" spans="1:17">
      <c r="A34" s="127">
        <v>26</v>
      </c>
      <c r="B34" s="131" t="s">
        <v>578</v>
      </c>
      <c r="C34" s="125">
        <v>42</v>
      </c>
      <c r="D34" s="125">
        <v>12604158</v>
      </c>
      <c r="E34" s="125">
        <v>16072.599887158416</v>
      </c>
      <c r="F34" s="125">
        <v>16221.109396803819</v>
      </c>
      <c r="G34" s="125">
        <v>-148.50950963540004</v>
      </c>
      <c r="H34" s="125">
        <v>125228.27713860368</v>
      </c>
      <c r="I34" s="112">
        <v>40</v>
      </c>
      <c r="J34" s="112">
        <v>13540673</v>
      </c>
      <c r="K34" s="112">
        <v>17056.772978937475</v>
      </c>
      <c r="L34" s="112">
        <v>18281.483838295415</v>
      </c>
      <c r="M34" s="112">
        <v>-1224.7108593679445</v>
      </c>
      <c r="N34" s="112">
        <v>141035.58978858675</v>
      </c>
      <c r="O34" s="112">
        <v>144887.95931840662</v>
      </c>
      <c r="P34" s="112">
        <v>0</v>
      </c>
      <c r="Q34" s="112">
        <v>0</v>
      </c>
    </row>
    <row r="35" spans="1:17">
      <c r="A35" s="127">
        <v>27</v>
      </c>
      <c r="B35" s="131" t="s">
        <v>579</v>
      </c>
      <c r="C35" s="125">
        <v>25</v>
      </c>
      <c r="D35" s="125">
        <v>8370526</v>
      </c>
      <c r="E35" s="125">
        <v>31878.858637776048</v>
      </c>
      <c r="F35" s="125">
        <v>40923.721289914378</v>
      </c>
      <c r="G35" s="125">
        <v>-9044.8626521283331</v>
      </c>
      <c r="H35" s="125">
        <v>158724.86690266602</v>
      </c>
      <c r="I35" s="112">
        <v>31</v>
      </c>
      <c r="J35" s="112">
        <v>11520089</v>
      </c>
      <c r="K35" s="112">
        <v>67704.308947224286</v>
      </c>
      <c r="L35" s="112">
        <v>34376.650377443031</v>
      </c>
      <c r="M35" s="112">
        <v>33327.658569781255</v>
      </c>
      <c r="N35" s="112">
        <v>216341.2359670611</v>
      </c>
      <c r="O35" s="112">
        <v>221329.59373850041</v>
      </c>
      <c r="P35" s="112">
        <v>0</v>
      </c>
      <c r="Q35" s="112">
        <v>0</v>
      </c>
    </row>
    <row r="36" spans="1:17">
      <c r="A36" s="127"/>
      <c r="B36" s="124" t="s">
        <v>779</v>
      </c>
      <c r="C36" s="129">
        <v>344</v>
      </c>
      <c r="D36" s="129">
        <v>65744364</v>
      </c>
      <c r="E36" s="129">
        <v>217715.502256056</v>
      </c>
      <c r="F36" s="129">
        <v>243681.72096079355</v>
      </c>
      <c r="G36" s="129">
        <v>-25966.218604737569</v>
      </c>
      <c r="H36" s="129">
        <v>979367.20711388777</v>
      </c>
      <c r="I36" s="113">
        <v>368</v>
      </c>
      <c r="J36" s="113">
        <v>83919199</v>
      </c>
      <c r="K36" s="113">
        <v>354626.72730860574</v>
      </c>
      <c r="L36" s="113">
        <v>218685.44931771565</v>
      </c>
      <c r="M36" s="113">
        <v>135941.25799088011</v>
      </c>
      <c r="N36" s="113">
        <v>1294544.8366758942</v>
      </c>
      <c r="O36" s="113">
        <v>1324547.5686116146</v>
      </c>
      <c r="P36" s="113">
        <v>0</v>
      </c>
      <c r="Q36" s="113">
        <v>0</v>
      </c>
    </row>
    <row r="37" spans="1:17">
      <c r="A37" s="127"/>
      <c r="B37" s="130"/>
      <c r="C37" s="125"/>
      <c r="D37" s="125"/>
      <c r="E37" s="125"/>
      <c r="F37" s="125"/>
      <c r="G37" s="125"/>
      <c r="H37" s="125"/>
      <c r="I37" s="112"/>
      <c r="J37" s="112"/>
      <c r="K37" s="112"/>
      <c r="L37" s="112"/>
      <c r="M37" s="112"/>
      <c r="N37" s="112"/>
      <c r="O37" s="112"/>
      <c r="P37" s="112"/>
      <c r="Q37" s="112"/>
    </row>
    <row r="38" spans="1:17">
      <c r="A38" s="118" t="s">
        <v>580</v>
      </c>
      <c r="B38" s="124" t="s">
        <v>581</v>
      </c>
      <c r="C38" s="125"/>
      <c r="D38" s="125"/>
      <c r="E38" s="125"/>
      <c r="F38" s="125"/>
      <c r="G38" s="125"/>
      <c r="H38" s="125"/>
      <c r="I38" s="112"/>
      <c r="J38" s="112"/>
      <c r="K38" s="112"/>
      <c r="L38" s="112"/>
      <c r="M38" s="112"/>
      <c r="N38" s="112"/>
      <c r="O38" s="112"/>
      <c r="P38" s="112"/>
      <c r="Q38" s="112"/>
    </row>
    <row r="39" spans="1:17">
      <c r="A39" s="127">
        <v>28</v>
      </c>
      <c r="B39" s="131" t="s">
        <v>582</v>
      </c>
      <c r="C39" s="125">
        <v>21</v>
      </c>
      <c r="D39" s="125">
        <v>381152</v>
      </c>
      <c r="E39" s="125">
        <v>3600.1688717965217</v>
      </c>
      <c r="F39" s="125">
        <v>3926.7356487802444</v>
      </c>
      <c r="G39" s="125">
        <v>-326.56677698372334</v>
      </c>
      <c r="H39" s="125">
        <v>12915.79808050569</v>
      </c>
      <c r="I39" s="112">
        <v>21</v>
      </c>
      <c r="J39" s="112">
        <v>500024</v>
      </c>
      <c r="K39" s="112">
        <v>8925.1603719300638</v>
      </c>
      <c r="L39" s="112">
        <v>4569.0272137292868</v>
      </c>
      <c r="M39" s="112">
        <v>4356.1331582007806</v>
      </c>
      <c r="N39" s="112">
        <v>20600.269167315335</v>
      </c>
      <c r="O39" s="112">
        <v>20825.942083611506</v>
      </c>
      <c r="P39" s="112">
        <v>1</v>
      </c>
      <c r="Q39" s="112">
        <v>0</v>
      </c>
    </row>
    <row r="40" spans="1:17" ht="30">
      <c r="A40" s="127">
        <v>29</v>
      </c>
      <c r="B40" s="131" t="s">
        <v>583</v>
      </c>
      <c r="C40" s="125">
        <v>34</v>
      </c>
      <c r="D40" s="125">
        <v>4753093</v>
      </c>
      <c r="E40" s="125">
        <v>16337.730044671946</v>
      </c>
      <c r="F40" s="125">
        <v>42184.737488202016</v>
      </c>
      <c r="G40" s="125">
        <v>-25847.007443530052</v>
      </c>
      <c r="H40" s="125">
        <v>123075.17601588706</v>
      </c>
      <c r="I40" s="112">
        <v>33</v>
      </c>
      <c r="J40" s="112">
        <v>5047228</v>
      </c>
      <c r="K40" s="112">
        <v>29083.158398336047</v>
      </c>
      <c r="L40" s="112">
        <v>26816.984970811911</v>
      </c>
      <c r="M40" s="112">
        <v>2266.1734275241379</v>
      </c>
      <c r="N40" s="112">
        <v>144280.94487070607</v>
      </c>
      <c r="O40" s="112">
        <v>146840.95601957254</v>
      </c>
      <c r="P40" s="112">
        <v>2</v>
      </c>
      <c r="Q40" s="112">
        <v>9.3272369400714599</v>
      </c>
    </row>
    <row r="41" spans="1:17" ht="30">
      <c r="A41" s="127">
        <v>30</v>
      </c>
      <c r="B41" s="131" t="s">
        <v>584</v>
      </c>
      <c r="C41" s="125">
        <v>24</v>
      </c>
      <c r="D41" s="125">
        <v>2840426</v>
      </c>
      <c r="E41" s="125">
        <v>28091.59989338768</v>
      </c>
      <c r="F41" s="125">
        <v>27672.801949345412</v>
      </c>
      <c r="G41" s="125">
        <v>418.79794404226146</v>
      </c>
      <c r="H41" s="125">
        <v>107882.5825436942</v>
      </c>
      <c r="I41" s="112">
        <v>26</v>
      </c>
      <c r="J41" s="112">
        <v>4172282</v>
      </c>
      <c r="K41" s="112">
        <v>79913.011086696817</v>
      </c>
      <c r="L41" s="112">
        <v>24634.925102642013</v>
      </c>
      <c r="M41" s="112">
        <v>55278.085984054793</v>
      </c>
      <c r="N41" s="112">
        <v>173638.78702740549</v>
      </c>
      <c r="O41" s="112">
        <v>176087.93745051592</v>
      </c>
      <c r="P41" s="112">
        <v>0</v>
      </c>
      <c r="Q41" s="112">
        <v>0</v>
      </c>
    </row>
    <row r="42" spans="1:17">
      <c r="A42" s="127">
        <v>31</v>
      </c>
      <c r="B42" s="131" t="s">
        <v>585</v>
      </c>
      <c r="C42" s="125">
        <v>10</v>
      </c>
      <c r="D42" s="125">
        <v>719116</v>
      </c>
      <c r="E42" s="125">
        <v>4250.58848635289</v>
      </c>
      <c r="F42" s="125">
        <v>4441.0412582527806</v>
      </c>
      <c r="G42" s="125">
        <v>-190.45277188989076</v>
      </c>
      <c r="H42" s="125">
        <v>14795.074595801436</v>
      </c>
      <c r="I42" s="112">
        <v>10</v>
      </c>
      <c r="J42" s="112">
        <v>786721</v>
      </c>
      <c r="K42" s="112">
        <v>5346.833699740404</v>
      </c>
      <c r="L42" s="112">
        <v>4041.7426953994468</v>
      </c>
      <c r="M42" s="112">
        <v>1305.0910043409581</v>
      </c>
      <c r="N42" s="112">
        <v>18933.022803004515</v>
      </c>
      <c r="O42" s="112">
        <v>20254.764630385518</v>
      </c>
      <c r="P42" s="112">
        <v>0</v>
      </c>
      <c r="Q42" s="112">
        <v>0</v>
      </c>
    </row>
    <row r="43" spans="1:17">
      <c r="A43" s="127">
        <v>32</v>
      </c>
      <c r="B43" s="131" t="s">
        <v>586</v>
      </c>
      <c r="C43" s="125">
        <v>27</v>
      </c>
      <c r="D43" s="125">
        <v>438567</v>
      </c>
      <c r="E43" s="125">
        <v>79773.717163179041</v>
      </c>
      <c r="F43" s="125">
        <v>52865.446049621285</v>
      </c>
      <c r="G43" s="125">
        <v>26908.27111353775</v>
      </c>
      <c r="H43" s="125">
        <v>74530.009840470026</v>
      </c>
      <c r="I43" s="112">
        <v>25</v>
      </c>
      <c r="J43" s="112">
        <v>508631</v>
      </c>
      <c r="K43" s="112">
        <v>113932.54103503157</v>
      </c>
      <c r="L43" s="112">
        <v>84379.97061918574</v>
      </c>
      <c r="M43" s="112">
        <v>29552.570415855818</v>
      </c>
      <c r="N43" s="112">
        <v>101515.15534280275</v>
      </c>
      <c r="O43" s="112">
        <v>116408.23235222035</v>
      </c>
      <c r="P43" s="112">
        <v>0</v>
      </c>
      <c r="Q43" s="112">
        <v>0</v>
      </c>
    </row>
    <row r="44" spans="1:17">
      <c r="A44" s="127">
        <v>33</v>
      </c>
      <c r="B44" s="131" t="s">
        <v>587</v>
      </c>
      <c r="C44" s="125">
        <v>23</v>
      </c>
      <c r="D44" s="125">
        <v>289451</v>
      </c>
      <c r="E44" s="125">
        <v>1762.8400768993097</v>
      </c>
      <c r="F44" s="125">
        <v>5661.8071962910799</v>
      </c>
      <c r="G44" s="125">
        <v>-3898.9671193917693</v>
      </c>
      <c r="H44" s="125">
        <v>9758.6071056518485</v>
      </c>
      <c r="I44" s="112">
        <v>22</v>
      </c>
      <c r="J44" s="112">
        <v>350778</v>
      </c>
      <c r="K44" s="112">
        <v>12358.264769770247</v>
      </c>
      <c r="L44" s="112">
        <v>6292.4359263951392</v>
      </c>
      <c r="M44" s="112">
        <v>6065.8288433751068</v>
      </c>
      <c r="N44" s="112">
        <v>16572.224341942485</v>
      </c>
      <c r="O44" s="112">
        <v>17109.2519530639</v>
      </c>
      <c r="P44" s="112">
        <v>2</v>
      </c>
      <c r="Q44" s="112">
        <v>25.81287180798526</v>
      </c>
    </row>
    <row r="45" spans="1:17">
      <c r="A45" s="127"/>
      <c r="B45" s="124" t="s">
        <v>780</v>
      </c>
      <c r="C45" s="129">
        <v>139</v>
      </c>
      <c r="D45" s="129">
        <v>9421805</v>
      </c>
      <c r="E45" s="129">
        <v>133816.64453628738</v>
      </c>
      <c r="F45" s="129">
        <v>136752.56959049281</v>
      </c>
      <c r="G45" s="129">
        <v>-2935.9250542154241</v>
      </c>
      <c r="H45" s="129">
        <v>342957.24818201025</v>
      </c>
      <c r="I45" s="113">
        <v>137</v>
      </c>
      <c r="J45" s="113">
        <v>11365664</v>
      </c>
      <c r="K45" s="113">
        <v>249558.96936150515</v>
      </c>
      <c r="L45" s="113">
        <v>150735.08652816355</v>
      </c>
      <c r="M45" s="113">
        <v>98823.882833351585</v>
      </c>
      <c r="N45" s="113">
        <v>475540.40355317661</v>
      </c>
      <c r="O45" s="113">
        <v>497527.08448936971</v>
      </c>
      <c r="P45" s="113">
        <v>5</v>
      </c>
      <c r="Q45" s="113">
        <v>35.140108748056718</v>
      </c>
    </row>
    <row r="46" spans="1:17">
      <c r="A46" s="127"/>
      <c r="B46" s="130"/>
      <c r="C46" s="125"/>
      <c r="D46" s="125"/>
      <c r="E46" s="125"/>
      <c r="F46" s="125"/>
      <c r="G46" s="125"/>
      <c r="H46" s="125"/>
      <c r="I46" s="112"/>
      <c r="J46" s="112"/>
      <c r="K46" s="112"/>
      <c r="L46" s="112"/>
      <c r="M46" s="112"/>
      <c r="N46" s="112"/>
      <c r="O46" s="112"/>
      <c r="P46" s="112"/>
      <c r="Q46" s="112"/>
    </row>
    <row r="47" spans="1:17">
      <c r="A47" s="118" t="s">
        <v>588</v>
      </c>
      <c r="B47" s="124" t="s">
        <v>589</v>
      </c>
      <c r="C47" s="125"/>
      <c r="D47" s="125"/>
      <c r="E47" s="125"/>
      <c r="F47" s="125"/>
      <c r="G47" s="125"/>
      <c r="H47" s="125"/>
      <c r="I47" s="112"/>
      <c r="J47" s="112"/>
      <c r="K47" s="112"/>
      <c r="L47" s="112"/>
      <c r="M47" s="112"/>
      <c r="N47" s="112"/>
      <c r="O47" s="112"/>
      <c r="P47" s="112"/>
      <c r="Q47" s="112"/>
    </row>
    <row r="48" spans="1:17">
      <c r="A48" s="127">
        <v>34</v>
      </c>
      <c r="B48" s="131" t="s">
        <v>590</v>
      </c>
      <c r="C48" s="125">
        <v>25</v>
      </c>
      <c r="D48" s="125">
        <v>2626188</v>
      </c>
      <c r="E48" s="125">
        <v>2972.0974763437075</v>
      </c>
      <c r="F48" s="125">
        <v>1687.1499053456996</v>
      </c>
      <c r="G48" s="125">
        <v>1284.9475709980074</v>
      </c>
      <c r="H48" s="125">
        <v>13569.262683335477</v>
      </c>
      <c r="I48" s="112">
        <v>25</v>
      </c>
      <c r="J48" s="112">
        <v>2679439</v>
      </c>
      <c r="K48" s="112">
        <v>2136.3544852939972</v>
      </c>
      <c r="L48" s="112">
        <v>1454.0023368478896</v>
      </c>
      <c r="M48" s="112">
        <v>682.35214844610744</v>
      </c>
      <c r="N48" s="112">
        <v>15931.046516472748</v>
      </c>
      <c r="O48" s="112">
        <v>16232.399004384855</v>
      </c>
      <c r="P48" s="112">
        <v>0</v>
      </c>
      <c r="Q48" s="112">
        <v>0</v>
      </c>
    </row>
    <row r="49" spans="1:17">
      <c r="A49" s="127">
        <v>35</v>
      </c>
      <c r="B49" s="131" t="s">
        <v>591</v>
      </c>
      <c r="C49" s="125">
        <v>10</v>
      </c>
      <c r="D49" s="125">
        <v>2883877</v>
      </c>
      <c r="E49" s="125">
        <v>726.6259807536353</v>
      </c>
      <c r="F49" s="125">
        <v>434.64382559202852</v>
      </c>
      <c r="G49" s="125">
        <v>291.98215516160678</v>
      </c>
      <c r="H49" s="125">
        <v>10807.570746414181</v>
      </c>
      <c r="I49" s="112">
        <v>10</v>
      </c>
      <c r="J49" s="112">
        <v>2891704</v>
      </c>
      <c r="K49" s="112">
        <v>959.34419078499991</v>
      </c>
      <c r="L49" s="112">
        <v>517.80508375599993</v>
      </c>
      <c r="M49" s="112">
        <v>441.53910702899998</v>
      </c>
      <c r="N49" s="112">
        <v>12770.421307701843</v>
      </c>
      <c r="O49" s="112">
        <v>13009.950997923457</v>
      </c>
      <c r="P49" s="112">
        <v>0</v>
      </c>
      <c r="Q49" s="112">
        <v>0</v>
      </c>
    </row>
    <row r="50" spans="1:17">
      <c r="A50" s="127"/>
      <c r="B50" s="124" t="s">
        <v>781</v>
      </c>
      <c r="C50" s="129">
        <v>35</v>
      </c>
      <c r="D50" s="129">
        <v>5510065</v>
      </c>
      <c r="E50" s="129">
        <v>3698.7234570973428</v>
      </c>
      <c r="F50" s="129">
        <v>2121.793730937728</v>
      </c>
      <c r="G50" s="129">
        <v>1576.9297261596143</v>
      </c>
      <c r="H50" s="129">
        <v>24376.833429749659</v>
      </c>
      <c r="I50" s="113">
        <v>35</v>
      </c>
      <c r="J50" s="113">
        <v>5571143</v>
      </c>
      <c r="K50" s="113">
        <v>3095.6986760789969</v>
      </c>
      <c r="L50" s="113">
        <v>1971.8074206038896</v>
      </c>
      <c r="M50" s="113">
        <v>1123.8912554751073</v>
      </c>
      <c r="N50" s="113">
        <v>28701.467824174593</v>
      </c>
      <c r="O50" s="113">
        <v>29242.350002308311</v>
      </c>
      <c r="P50" s="113">
        <v>0</v>
      </c>
      <c r="Q50" s="113">
        <v>0</v>
      </c>
    </row>
    <row r="51" spans="1:17">
      <c r="A51" s="127"/>
      <c r="B51" s="130"/>
      <c r="C51" s="125"/>
      <c r="D51" s="125"/>
      <c r="E51" s="125"/>
      <c r="F51" s="125"/>
      <c r="G51" s="125"/>
      <c r="H51" s="125"/>
      <c r="I51" s="112"/>
      <c r="J51" s="112"/>
      <c r="K51" s="112"/>
      <c r="L51" s="112"/>
      <c r="M51" s="112"/>
      <c r="N51" s="112"/>
      <c r="O51" s="112"/>
      <c r="P51" s="112"/>
      <c r="Q51" s="112"/>
    </row>
    <row r="52" spans="1:17">
      <c r="A52" s="118" t="s">
        <v>592</v>
      </c>
      <c r="B52" s="124" t="s">
        <v>593</v>
      </c>
      <c r="C52" s="125"/>
      <c r="D52" s="125"/>
      <c r="E52" s="125"/>
      <c r="F52" s="125"/>
      <c r="G52" s="125"/>
      <c r="H52" s="125"/>
      <c r="I52" s="112"/>
      <c r="J52" s="112"/>
      <c r="K52" s="112"/>
      <c r="L52" s="112"/>
      <c r="M52" s="112"/>
      <c r="N52" s="112"/>
      <c r="O52" s="112"/>
      <c r="P52" s="112"/>
      <c r="Q52" s="112"/>
    </row>
    <row r="53" spans="1:17">
      <c r="A53" s="127">
        <v>36</v>
      </c>
      <c r="B53" s="128" t="s">
        <v>594</v>
      </c>
      <c r="C53" s="125">
        <v>44</v>
      </c>
      <c r="D53" s="125">
        <v>1014993</v>
      </c>
      <c r="E53" s="125">
        <v>12880.26498470049</v>
      </c>
      <c r="F53" s="125">
        <v>8301.4867789072669</v>
      </c>
      <c r="G53" s="125">
        <v>4578.7782057932227</v>
      </c>
      <c r="H53" s="125">
        <v>19164.168942586173</v>
      </c>
      <c r="I53" s="112">
        <v>78</v>
      </c>
      <c r="J53" s="112">
        <v>2342493</v>
      </c>
      <c r="K53" s="112">
        <v>42150.329760318447</v>
      </c>
      <c r="L53" s="112">
        <v>9693.2245116313061</v>
      </c>
      <c r="M53" s="112">
        <v>32457.105248687156</v>
      </c>
      <c r="N53" s="112">
        <v>54737.453657956838</v>
      </c>
      <c r="O53" s="112">
        <v>52099.859540850492</v>
      </c>
      <c r="P53" s="112">
        <v>0</v>
      </c>
      <c r="Q53" s="112">
        <v>0</v>
      </c>
    </row>
    <row r="54" spans="1:17">
      <c r="A54" s="127">
        <v>37</v>
      </c>
      <c r="B54" s="128" t="s">
        <v>595</v>
      </c>
      <c r="C54" s="125">
        <v>11</v>
      </c>
      <c r="D54" s="125">
        <v>1299324</v>
      </c>
      <c r="E54" s="125">
        <v>8248.2282676779996</v>
      </c>
      <c r="F54" s="125">
        <v>1329.2612064953973</v>
      </c>
      <c r="G54" s="125">
        <v>6918.9670611826023</v>
      </c>
      <c r="H54" s="125">
        <v>14122.72112861801</v>
      </c>
      <c r="I54" s="112">
        <v>11</v>
      </c>
      <c r="J54" s="112">
        <v>3774398</v>
      </c>
      <c r="K54" s="112">
        <v>4588.2178011099995</v>
      </c>
      <c r="L54" s="112">
        <v>2252.7408451652068</v>
      </c>
      <c r="M54" s="112">
        <v>2335.4769559447927</v>
      </c>
      <c r="N54" s="112">
        <v>18727.924460521506</v>
      </c>
      <c r="O54" s="112">
        <v>18193.625599032071</v>
      </c>
      <c r="P54" s="112">
        <v>0</v>
      </c>
      <c r="Q54" s="112">
        <v>0</v>
      </c>
    </row>
    <row r="55" spans="1:17">
      <c r="A55" s="127">
        <v>38</v>
      </c>
      <c r="B55" s="128" t="s">
        <v>596</v>
      </c>
      <c r="C55" s="125">
        <v>92</v>
      </c>
      <c r="D55" s="125">
        <v>4255464</v>
      </c>
      <c r="E55" s="125">
        <v>106511.91012704599</v>
      </c>
      <c r="F55" s="125">
        <v>66691.997465771419</v>
      </c>
      <c r="G55" s="125">
        <v>39819.912661274568</v>
      </c>
      <c r="H55" s="125">
        <v>275930.80806709366</v>
      </c>
      <c r="I55" s="112">
        <v>119</v>
      </c>
      <c r="J55" s="112">
        <v>9785826</v>
      </c>
      <c r="K55" s="112">
        <v>127619.63609914799</v>
      </c>
      <c r="L55" s="112">
        <v>53676.790672117022</v>
      </c>
      <c r="M55" s="112">
        <v>73942.845427030959</v>
      </c>
      <c r="N55" s="112">
        <v>391436.13644345768</v>
      </c>
      <c r="O55" s="112">
        <v>391859.57617235353</v>
      </c>
      <c r="P55" s="112">
        <v>0</v>
      </c>
      <c r="Q55" s="112">
        <v>0</v>
      </c>
    </row>
    <row r="56" spans="1:17">
      <c r="A56" s="127">
        <v>39</v>
      </c>
      <c r="B56" s="128" t="s">
        <v>597</v>
      </c>
      <c r="C56" s="125">
        <v>35</v>
      </c>
      <c r="D56" s="125">
        <v>696682</v>
      </c>
      <c r="E56" s="125">
        <v>9854.5490116497276</v>
      </c>
      <c r="F56" s="125">
        <v>1942.5244801854856</v>
      </c>
      <c r="G56" s="125">
        <v>7912.0245314642407</v>
      </c>
      <c r="H56" s="125">
        <v>12407.908900996026</v>
      </c>
      <c r="I56" s="112">
        <v>44</v>
      </c>
      <c r="J56" s="112">
        <v>1244247</v>
      </c>
      <c r="K56" s="112">
        <v>14598.365847274046</v>
      </c>
      <c r="L56" s="112">
        <v>3904.3910889626868</v>
      </c>
      <c r="M56" s="112">
        <v>10693.974758311359</v>
      </c>
      <c r="N56" s="112">
        <v>22072.050024774981</v>
      </c>
      <c r="O56" s="112">
        <v>22280.390818197218</v>
      </c>
      <c r="P56" s="112">
        <v>0</v>
      </c>
      <c r="Q56" s="112">
        <v>0</v>
      </c>
    </row>
    <row r="57" spans="1:17">
      <c r="A57" s="127"/>
      <c r="B57" s="124" t="s">
        <v>782</v>
      </c>
      <c r="C57" s="129">
        <v>182</v>
      </c>
      <c r="D57" s="129">
        <v>7266463</v>
      </c>
      <c r="E57" s="129">
        <v>137494.95239107421</v>
      </c>
      <c r="F57" s="129">
        <v>78265.269931359566</v>
      </c>
      <c r="G57" s="129">
        <v>59229.682459714633</v>
      </c>
      <c r="H57" s="129">
        <v>321625.60703929386</v>
      </c>
      <c r="I57" s="113">
        <v>252</v>
      </c>
      <c r="J57" s="113">
        <v>17146964</v>
      </c>
      <c r="K57" s="113">
        <v>188956.54950785049</v>
      </c>
      <c r="L57" s="113">
        <v>69527.147117876215</v>
      </c>
      <c r="M57" s="113">
        <v>119429.40238997428</v>
      </c>
      <c r="N57" s="113">
        <v>486973.564586711</v>
      </c>
      <c r="O57" s="113">
        <v>484433.45213043335</v>
      </c>
      <c r="P57" s="113">
        <v>0</v>
      </c>
      <c r="Q57" s="113">
        <v>0</v>
      </c>
    </row>
    <row r="58" spans="1:17">
      <c r="A58" s="127"/>
      <c r="B58" s="130"/>
      <c r="C58" s="125"/>
      <c r="D58" s="125"/>
      <c r="E58" s="125"/>
      <c r="F58" s="125"/>
      <c r="G58" s="125"/>
      <c r="H58" s="125"/>
      <c r="I58" s="112"/>
      <c r="J58" s="112"/>
      <c r="K58" s="112"/>
      <c r="L58" s="112"/>
      <c r="M58" s="112"/>
      <c r="N58" s="112"/>
      <c r="O58" s="112"/>
      <c r="P58" s="112"/>
      <c r="Q58" s="112"/>
    </row>
    <row r="59" spans="1:17">
      <c r="A59" s="127"/>
      <c r="B59" s="124" t="s">
        <v>598</v>
      </c>
      <c r="C59" s="129">
        <v>1018</v>
      </c>
      <c r="D59" s="129">
        <v>96188826</v>
      </c>
      <c r="E59" s="129">
        <v>8637985.7137656361</v>
      </c>
      <c r="F59" s="129">
        <v>8375489.8939197343</v>
      </c>
      <c r="G59" s="129">
        <v>262495.82034592837</v>
      </c>
      <c r="H59" s="129">
        <v>2996552.6056698156</v>
      </c>
      <c r="I59" s="113">
        <v>1109</v>
      </c>
      <c r="J59" s="113">
        <v>125458446</v>
      </c>
      <c r="K59" s="113">
        <v>8328571.6356645068</v>
      </c>
      <c r="L59" s="113">
        <v>7926783.8842638377</v>
      </c>
      <c r="M59" s="113">
        <v>401787.72140067915</v>
      </c>
      <c r="N59" s="113">
        <v>3695157.404766426</v>
      </c>
      <c r="O59" s="113">
        <v>3794913.1326286136</v>
      </c>
      <c r="P59" s="113">
        <v>16</v>
      </c>
      <c r="Q59" s="113">
        <v>638.4636959899974</v>
      </c>
    </row>
    <row r="60" spans="1:17">
      <c r="A60" s="127"/>
      <c r="B60" s="130"/>
      <c r="C60" s="125"/>
      <c r="D60" s="125"/>
      <c r="E60" s="125"/>
      <c r="F60" s="125"/>
      <c r="G60" s="125"/>
      <c r="H60" s="125"/>
      <c r="I60" s="112"/>
      <c r="J60" s="112"/>
      <c r="K60" s="112"/>
      <c r="L60" s="112"/>
      <c r="M60" s="112"/>
      <c r="N60" s="112"/>
      <c r="O60" s="112"/>
      <c r="P60" s="112"/>
      <c r="Q60" s="112"/>
    </row>
    <row r="61" spans="1:17" s="115" customFormat="1">
      <c r="A61" s="117" t="s">
        <v>599</v>
      </c>
      <c r="B61" s="119" t="s">
        <v>600</v>
      </c>
      <c r="C61" s="129"/>
      <c r="D61" s="129"/>
      <c r="E61" s="129"/>
      <c r="F61" s="129"/>
      <c r="G61" s="129"/>
      <c r="H61" s="129"/>
      <c r="I61" s="112"/>
      <c r="J61" s="112"/>
      <c r="K61" s="112"/>
      <c r="L61" s="112"/>
      <c r="M61" s="112"/>
      <c r="N61" s="112"/>
      <c r="O61" s="112"/>
      <c r="P61" s="112"/>
      <c r="Q61" s="112"/>
    </row>
    <row r="62" spans="1:17">
      <c r="A62" s="127" t="s">
        <v>549</v>
      </c>
      <c r="B62" s="130" t="s">
        <v>550</v>
      </c>
      <c r="C62" s="125"/>
      <c r="D62" s="125"/>
      <c r="E62" s="125"/>
      <c r="F62" s="125"/>
      <c r="G62" s="125"/>
      <c r="H62" s="125"/>
      <c r="I62" s="112"/>
      <c r="J62" s="112"/>
      <c r="K62" s="112"/>
      <c r="L62" s="112"/>
      <c r="M62" s="112"/>
      <c r="N62" s="112"/>
      <c r="O62" s="112"/>
      <c r="P62" s="112"/>
      <c r="Q62" s="112"/>
    </row>
    <row r="63" spans="1:17">
      <c r="A63" s="127" t="s">
        <v>601</v>
      </c>
      <c r="B63" s="130" t="s">
        <v>602</v>
      </c>
      <c r="C63" s="125">
        <v>582</v>
      </c>
      <c r="D63" s="125">
        <v>518249</v>
      </c>
      <c r="E63" s="125">
        <v>1176.363800524</v>
      </c>
      <c r="F63" s="125">
        <v>30346.067344801002</v>
      </c>
      <c r="G63" s="125">
        <v>-29169.703544276999</v>
      </c>
      <c r="H63" s="125">
        <v>118772.34933024301</v>
      </c>
      <c r="I63" s="112">
        <v>289</v>
      </c>
      <c r="J63" s="112">
        <v>187938</v>
      </c>
      <c r="K63" s="112">
        <v>4401.4674623150004</v>
      </c>
      <c r="L63" s="112">
        <v>77844.131552326988</v>
      </c>
      <c r="M63" s="112">
        <v>-73442.664090011996</v>
      </c>
      <c r="N63" s="112">
        <v>48296.480409728982</v>
      </c>
      <c r="O63" s="112">
        <v>48108.465445272734</v>
      </c>
      <c r="P63" s="112">
        <v>0</v>
      </c>
      <c r="Q63" s="112">
        <v>0</v>
      </c>
    </row>
    <row r="64" spans="1:17">
      <c r="A64" s="127" t="s">
        <v>603</v>
      </c>
      <c r="B64" s="130" t="s">
        <v>604</v>
      </c>
      <c r="C64" s="125">
        <v>21</v>
      </c>
      <c r="D64" s="125">
        <v>57446</v>
      </c>
      <c r="E64" s="125">
        <v>0</v>
      </c>
      <c r="F64" s="125">
        <v>1975.1365759710002</v>
      </c>
      <c r="G64" s="125">
        <v>-1975.1365759710002</v>
      </c>
      <c r="H64" s="125">
        <v>2589.0519508890666</v>
      </c>
      <c r="I64" s="112">
        <v>13</v>
      </c>
      <c r="J64" s="112">
        <v>30733</v>
      </c>
      <c r="K64" s="112">
        <v>0</v>
      </c>
      <c r="L64" s="112">
        <v>1070.606642347002</v>
      </c>
      <c r="M64" s="112">
        <v>-1070.606642347002</v>
      </c>
      <c r="N64" s="112">
        <v>1610.6871947673103</v>
      </c>
      <c r="O64" s="112">
        <v>1613.8576249218947</v>
      </c>
      <c r="P64" s="112">
        <v>0</v>
      </c>
      <c r="Q64" s="112">
        <v>0</v>
      </c>
    </row>
    <row r="65" spans="1:17">
      <c r="A65" s="127" t="s">
        <v>605</v>
      </c>
      <c r="B65" s="130" t="s">
        <v>606</v>
      </c>
      <c r="C65" s="125">
        <v>9</v>
      </c>
      <c r="D65" s="125">
        <v>89</v>
      </c>
      <c r="E65" s="125">
        <v>0</v>
      </c>
      <c r="F65" s="125">
        <v>0</v>
      </c>
      <c r="G65" s="125">
        <v>0</v>
      </c>
      <c r="H65" s="125">
        <v>2262.1554760022809</v>
      </c>
      <c r="I65" s="112">
        <v>8</v>
      </c>
      <c r="J65" s="112">
        <v>80</v>
      </c>
      <c r="K65" s="112">
        <v>0</v>
      </c>
      <c r="L65" s="112">
        <v>319.00415644900005</v>
      </c>
      <c r="M65" s="112">
        <v>-319.00415644899999</v>
      </c>
      <c r="N65" s="112">
        <v>1973.2428180578663</v>
      </c>
      <c r="O65" s="112">
        <v>1964.3845789259981</v>
      </c>
      <c r="P65" s="112">
        <v>0</v>
      </c>
      <c r="Q65" s="112">
        <v>0</v>
      </c>
    </row>
    <row r="66" spans="1:17">
      <c r="A66" s="127" t="s">
        <v>607</v>
      </c>
      <c r="B66" s="130" t="s">
        <v>608</v>
      </c>
      <c r="C66" s="125">
        <v>8</v>
      </c>
      <c r="D66" s="125">
        <v>17979</v>
      </c>
      <c r="E66" s="125">
        <v>0</v>
      </c>
      <c r="F66" s="125">
        <v>2969.5448350689999</v>
      </c>
      <c r="G66" s="125">
        <v>-2969.5448350689999</v>
      </c>
      <c r="H66" s="125">
        <v>712.30347776126541</v>
      </c>
      <c r="I66" s="112">
        <v>1</v>
      </c>
      <c r="J66" s="112">
        <v>717</v>
      </c>
      <c r="K66" s="112">
        <v>0</v>
      </c>
      <c r="L66" s="112">
        <v>681.48556369100015</v>
      </c>
      <c r="M66" s="112">
        <v>-681.48556369100015</v>
      </c>
      <c r="N66" s="112">
        <v>59.898514513400002</v>
      </c>
      <c r="O66" s="112">
        <v>60.410114541655709</v>
      </c>
      <c r="P66" s="112">
        <v>0</v>
      </c>
      <c r="Q66" s="112">
        <v>0</v>
      </c>
    </row>
    <row r="67" spans="1:17">
      <c r="A67" s="127"/>
      <c r="B67" s="124" t="s">
        <v>783</v>
      </c>
      <c r="C67" s="129">
        <v>620</v>
      </c>
      <c r="D67" s="129">
        <v>593763</v>
      </c>
      <c r="E67" s="129">
        <v>1176.363800524</v>
      </c>
      <c r="F67" s="129">
        <v>35290.748755840999</v>
      </c>
      <c r="G67" s="129">
        <v>-34114.384955317</v>
      </c>
      <c r="H67" s="129">
        <v>124335.86023489563</v>
      </c>
      <c r="I67" s="113">
        <v>311</v>
      </c>
      <c r="J67" s="113">
        <v>219468</v>
      </c>
      <c r="K67" s="113">
        <v>4401.4674623150004</v>
      </c>
      <c r="L67" s="113">
        <v>79915.227914813993</v>
      </c>
      <c r="M67" s="113">
        <v>-75513.760452499002</v>
      </c>
      <c r="N67" s="113">
        <v>51940.308937067559</v>
      </c>
      <c r="O67" s="113">
        <v>51747.117763662289</v>
      </c>
      <c r="P67" s="113">
        <v>0</v>
      </c>
      <c r="Q67" s="113">
        <v>0</v>
      </c>
    </row>
    <row r="68" spans="1:17">
      <c r="A68" s="127"/>
      <c r="B68" s="130"/>
      <c r="C68" s="125"/>
      <c r="D68" s="125"/>
      <c r="E68" s="125"/>
      <c r="F68" s="125"/>
      <c r="G68" s="125"/>
      <c r="H68" s="125"/>
      <c r="I68" s="112"/>
      <c r="J68" s="112"/>
      <c r="K68" s="112"/>
      <c r="L68" s="112"/>
      <c r="M68" s="112"/>
      <c r="N68" s="112"/>
      <c r="O68" s="112"/>
      <c r="P68" s="112"/>
      <c r="Q68" s="112"/>
    </row>
    <row r="69" spans="1:17">
      <c r="A69" s="127" t="s">
        <v>567</v>
      </c>
      <c r="B69" s="130" t="s">
        <v>568</v>
      </c>
      <c r="C69" s="125"/>
      <c r="D69" s="125"/>
      <c r="E69" s="125"/>
      <c r="F69" s="125"/>
      <c r="G69" s="125"/>
      <c r="H69" s="125"/>
      <c r="I69" s="112"/>
      <c r="J69" s="112"/>
      <c r="K69" s="112"/>
      <c r="L69" s="112"/>
      <c r="M69" s="112"/>
      <c r="N69" s="112"/>
      <c r="O69" s="112"/>
      <c r="P69" s="112"/>
      <c r="Q69" s="112"/>
    </row>
    <row r="70" spans="1:17">
      <c r="A70" s="127" t="s">
        <v>601</v>
      </c>
      <c r="B70" s="130" t="s">
        <v>578</v>
      </c>
      <c r="C70" s="125">
        <v>25</v>
      </c>
      <c r="D70" s="125">
        <v>432027</v>
      </c>
      <c r="E70" s="125">
        <v>0</v>
      </c>
      <c r="F70" s="125">
        <v>566.09754794900005</v>
      </c>
      <c r="G70" s="125">
        <v>-566.09754794900005</v>
      </c>
      <c r="H70" s="125">
        <v>4717.4550252820891</v>
      </c>
      <c r="I70" s="112">
        <v>20</v>
      </c>
      <c r="J70" s="112">
        <v>315996</v>
      </c>
      <c r="K70" s="112">
        <v>0</v>
      </c>
      <c r="L70" s="112">
        <v>1027.903287566</v>
      </c>
      <c r="M70" s="112">
        <v>-1027.903287566</v>
      </c>
      <c r="N70" s="112">
        <v>3664.581030983386</v>
      </c>
      <c r="O70" s="112">
        <v>3787.5842668665655</v>
      </c>
      <c r="P70" s="112">
        <v>0</v>
      </c>
      <c r="Q70" s="112">
        <v>0</v>
      </c>
    </row>
    <row r="71" spans="1:17">
      <c r="A71" s="127" t="s">
        <v>603</v>
      </c>
      <c r="B71" s="130" t="s">
        <v>201</v>
      </c>
      <c r="C71" s="125">
        <v>51</v>
      </c>
      <c r="D71" s="125">
        <v>647506</v>
      </c>
      <c r="E71" s="125">
        <v>4.9900000000000005E-3</v>
      </c>
      <c r="F71" s="125">
        <v>12794.771339879</v>
      </c>
      <c r="G71" s="125">
        <v>-12794.766349878999</v>
      </c>
      <c r="H71" s="125">
        <v>17036.096144377836</v>
      </c>
      <c r="I71" s="112">
        <v>18</v>
      </c>
      <c r="J71" s="112">
        <v>132558</v>
      </c>
      <c r="K71" s="112">
        <v>0</v>
      </c>
      <c r="L71" s="112">
        <v>9071.5834618293466</v>
      </c>
      <c r="M71" s="112">
        <v>-9071.5834618293466</v>
      </c>
      <c r="N71" s="112">
        <v>4937.3025155372216</v>
      </c>
      <c r="O71" s="112">
        <v>5124.2105333937452</v>
      </c>
      <c r="P71" s="112">
        <v>0</v>
      </c>
      <c r="Q71" s="112">
        <v>0</v>
      </c>
    </row>
    <row r="72" spans="1:17">
      <c r="A72" s="127"/>
      <c r="B72" s="124" t="s">
        <v>783</v>
      </c>
      <c r="C72" s="129">
        <v>76</v>
      </c>
      <c r="D72" s="129">
        <v>1079533</v>
      </c>
      <c r="E72" s="129">
        <v>4.9900000000000005E-3</v>
      </c>
      <c r="F72" s="129">
        <v>13360.868887828001</v>
      </c>
      <c r="G72" s="129">
        <v>-13360.863897828</v>
      </c>
      <c r="H72" s="129">
        <v>21753.551169659924</v>
      </c>
      <c r="I72" s="113">
        <v>38</v>
      </c>
      <c r="J72" s="113">
        <v>448554</v>
      </c>
      <c r="K72" s="113">
        <v>0</v>
      </c>
      <c r="L72" s="113">
        <v>10099.486749395346</v>
      </c>
      <c r="M72" s="113">
        <v>-10099.486749395346</v>
      </c>
      <c r="N72" s="113">
        <v>8601.8835465206066</v>
      </c>
      <c r="O72" s="113">
        <v>8911.7948002603116</v>
      </c>
      <c r="P72" s="113">
        <v>0</v>
      </c>
      <c r="Q72" s="113">
        <v>0</v>
      </c>
    </row>
    <row r="73" spans="1:17">
      <c r="A73" s="127"/>
      <c r="B73" s="130"/>
      <c r="C73" s="125"/>
      <c r="D73" s="125"/>
      <c r="E73" s="125"/>
      <c r="F73" s="125"/>
      <c r="G73" s="125"/>
      <c r="H73" s="125"/>
      <c r="I73" s="112"/>
      <c r="J73" s="112"/>
      <c r="K73" s="112"/>
      <c r="L73" s="112"/>
      <c r="M73" s="112"/>
      <c r="N73" s="112"/>
      <c r="O73" s="112"/>
      <c r="P73" s="112"/>
      <c r="Q73" s="112"/>
    </row>
    <row r="74" spans="1:17">
      <c r="A74" s="127" t="s">
        <v>580</v>
      </c>
      <c r="B74" s="130" t="s">
        <v>593</v>
      </c>
      <c r="C74" s="125">
        <v>0</v>
      </c>
      <c r="D74" s="125">
        <v>0</v>
      </c>
      <c r="E74" s="125">
        <v>0</v>
      </c>
      <c r="F74" s="125">
        <v>0</v>
      </c>
      <c r="G74" s="125">
        <v>0</v>
      </c>
      <c r="H74" s="125">
        <v>0</v>
      </c>
      <c r="I74" s="113">
        <v>0</v>
      </c>
      <c r="J74" s="113">
        <v>0</v>
      </c>
      <c r="K74" s="113">
        <v>0</v>
      </c>
      <c r="L74" s="113">
        <v>0</v>
      </c>
      <c r="M74" s="113">
        <v>0</v>
      </c>
      <c r="N74" s="113">
        <v>0</v>
      </c>
      <c r="O74" s="113">
        <v>0</v>
      </c>
      <c r="P74" s="112">
        <v>0</v>
      </c>
      <c r="Q74" s="113">
        <v>0</v>
      </c>
    </row>
    <row r="75" spans="1:17">
      <c r="A75" s="127"/>
      <c r="B75" s="130"/>
      <c r="C75" s="125"/>
      <c r="D75" s="125"/>
      <c r="E75" s="125"/>
      <c r="F75" s="125"/>
      <c r="G75" s="125"/>
      <c r="H75" s="125"/>
      <c r="I75" s="112"/>
      <c r="J75" s="112"/>
      <c r="K75" s="112"/>
      <c r="L75" s="112"/>
      <c r="M75" s="112"/>
      <c r="N75" s="112"/>
      <c r="O75" s="112"/>
      <c r="P75" s="112"/>
      <c r="Q75" s="112"/>
    </row>
    <row r="76" spans="1:17">
      <c r="A76" s="127"/>
      <c r="B76" s="124" t="s">
        <v>609</v>
      </c>
      <c r="C76" s="129">
        <v>696</v>
      </c>
      <c r="D76" s="129">
        <v>1673296</v>
      </c>
      <c r="E76" s="129">
        <v>1176.3687905239999</v>
      </c>
      <c r="F76" s="129">
        <v>48651.617643669</v>
      </c>
      <c r="G76" s="129">
        <v>-47475.248853145</v>
      </c>
      <c r="H76" s="129">
        <v>146089.41140455555</v>
      </c>
      <c r="I76" s="113">
        <v>349</v>
      </c>
      <c r="J76" s="113">
        <v>668022</v>
      </c>
      <c r="K76" s="113">
        <v>4401.4674623150004</v>
      </c>
      <c r="L76" s="113">
        <v>90014.714664209343</v>
      </c>
      <c r="M76" s="113">
        <v>-85613.247201894352</v>
      </c>
      <c r="N76" s="113">
        <v>60542.192483588165</v>
      </c>
      <c r="O76" s="113">
        <v>60658.912563922597</v>
      </c>
      <c r="P76" s="113">
        <v>0</v>
      </c>
      <c r="Q76" s="113">
        <v>0</v>
      </c>
    </row>
    <row r="77" spans="1:17">
      <c r="A77" s="127"/>
      <c r="B77" s="130"/>
      <c r="C77" s="125"/>
      <c r="D77" s="125"/>
      <c r="E77" s="125"/>
      <c r="F77" s="125"/>
      <c r="G77" s="125"/>
      <c r="H77" s="125"/>
      <c r="I77" s="112"/>
      <c r="J77" s="112"/>
      <c r="K77" s="112"/>
      <c r="L77" s="112"/>
      <c r="M77" s="112"/>
      <c r="N77" s="112"/>
      <c r="O77" s="112"/>
      <c r="P77" s="112"/>
      <c r="Q77" s="112"/>
    </row>
    <row r="78" spans="1:17" s="115" customFormat="1">
      <c r="A78" s="117" t="s">
        <v>610</v>
      </c>
      <c r="B78" s="119" t="s">
        <v>611</v>
      </c>
      <c r="C78" s="129"/>
      <c r="D78" s="129"/>
      <c r="E78" s="129"/>
      <c r="F78" s="129"/>
      <c r="G78" s="129"/>
      <c r="H78" s="129"/>
      <c r="I78" s="112"/>
      <c r="J78" s="112"/>
      <c r="K78" s="112"/>
      <c r="L78" s="112"/>
      <c r="M78" s="112"/>
      <c r="N78" s="112"/>
      <c r="O78" s="112"/>
      <c r="P78" s="112"/>
      <c r="Q78" s="112"/>
    </row>
    <row r="79" spans="1:17">
      <c r="A79" s="127"/>
      <c r="B79" s="130" t="s">
        <v>550</v>
      </c>
      <c r="C79" s="125">
        <v>21</v>
      </c>
      <c r="D79" s="125">
        <v>3407</v>
      </c>
      <c r="E79" s="125">
        <v>4.8158221089999991</v>
      </c>
      <c r="F79" s="125">
        <v>282.43322577099997</v>
      </c>
      <c r="G79" s="125">
        <v>-277.61740366199996</v>
      </c>
      <c r="H79" s="125">
        <v>121.52283988113598</v>
      </c>
      <c r="I79" s="113">
        <v>21</v>
      </c>
      <c r="J79" s="113">
        <v>3081</v>
      </c>
      <c r="K79" s="113">
        <v>472.38503391199993</v>
      </c>
      <c r="L79" s="113">
        <v>34.308326303000008</v>
      </c>
      <c r="M79" s="113">
        <v>438.07670760899993</v>
      </c>
      <c r="N79" s="113">
        <v>596.36790391085947</v>
      </c>
      <c r="O79" s="113">
        <v>567.64606863816471</v>
      </c>
      <c r="P79" s="113">
        <v>0</v>
      </c>
      <c r="Q79" s="113">
        <v>0</v>
      </c>
    </row>
    <row r="80" spans="1:17">
      <c r="A80" s="127"/>
      <c r="B80" s="130"/>
      <c r="C80" s="125"/>
      <c r="D80" s="125"/>
      <c r="E80" s="125"/>
      <c r="F80" s="125"/>
      <c r="G80" s="125"/>
      <c r="H80" s="125"/>
      <c r="I80" s="112"/>
      <c r="J80" s="112"/>
      <c r="K80" s="112"/>
      <c r="L80" s="112"/>
      <c r="M80" s="112"/>
      <c r="N80" s="112"/>
      <c r="O80" s="112"/>
      <c r="P80" s="112"/>
      <c r="Q80" s="112"/>
    </row>
    <row r="81" spans="1:17">
      <c r="A81" s="127" t="s">
        <v>567</v>
      </c>
      <c r="B81" s="130" t="s">
        <v>568</v>
      </c>
      <c r="C81" s="125">
        <v>0</v>
      </c>
      <c r="D81" s="125">
        <v>0</v>
      </c>
      <c r="E81" s="125">
        <v>0</v>
      </c>
      <c r="F81" s="125">
        <v>0</v>
      </c>
      <c r="G81" s="125">
        <v>0</v>
      </c>
      <c r="H81" s="125">
        <v>0</v>
      </c>
      <c r="I81" s="113">
        <v>0</v>
      </c>
      <c r="J81" s="113">
        <v>0</v>
      </c>
      <c r="K81" s="113">
        <v>0</v>
      </c>
      <c r="L81" s="113">
        <v>0</v>
      </c>
      <c r="M81" s="113">
        <v>0</v>
      </c>
      <c r="N81" s="113">
        <v>0</v>
      </c>
      <c r="O81" s="113">
        <v>0</v>
      </c>
      <c r="P81" s="113">
        <v>0</v>
      </c>
      <c r="Q81" s="113">
        <v>0</v>
      </c>
    </row>
    <row r="82" spans="1:17">
      <c r="A82" s="127"/>
      <c r="B82" s="130"/>
      <c r="C82" s="125"/>
      <c r="D82" s="125"/>
      <c r="E82" s="125"/>
      <c r="F82" s="125"/>
      <c r="G82" s="125"/>
      <c r="H82" s="125"/>
      <c r="I82" s="112"/>
      <c r="J82" s="112"/>
      <c r="K82" s="112"/>
      <c r="L82" s="112"/>
      <c r="M82" s="112"/>
      <c r="N82" s="112"/>
      <c r="O82" s="112"/>
      <c r="P82" s="112"/>
      <c r="Q82" s="112"/>
    </row>
    <row r="83" spans="1:17">
      <c r="A83" s="127" t="s">
        <v>580</v>
      </c>
      <c r="B83" s="130" t="s">
        <v>593</v>
      </c>
      <c r="C83" s="125">
        <v>0</v>
      </c>
      <c r="D83" s="125">
        <v>0</v>
      </c>
      <c r="E83" s="125">
        <v>0</v>
      </c>
      <c r="F83" s="125">
        <v>0</v>
      </c>
      <c r="G83" s="125">
        <v>0</v>
      </c>
      <c r="H83" s="125">
        <v>0</v>
      </c>
      <c r="I83" s="113">
        <v>0</v>
      </c>
      <c r="J83" s="113">
        <v>0</v>
      </c>
      <c r="K83" s="113">
        <v>0</v>
      </c>
      <c r="L83" s="113">
        <v>0</v>
      </c>
      <c r="M83" s="113">
        <v>0</v>
      </c>
      <c r="N83" s="113">
        <v>0</v>
      </c>
      <c r="O83" s="113">
        <v>0</v>
      </c>
      <c r="P83" s="113">
        <v>0</v>
      </c>
      <c r="Q83" s="113">
        <v>0</v>
      </c>
    </row>
    <row r="84" spans="1:17">
      <c r="A84" s="127"/>
      <c r="B84" s="130"/>
      <c r="C84" s="125"/>
      <c r="D84" s="125"/>
      <c r="E84" s="125"/>
      <c r="F84" s="125"/>
      <c r="G84" s="125"/>
      <c r="H84" s="125"/>
      <c r="I84" s="112"/>
      <c r="J84" s="112"/>
      <c r="K84" s="112"/>
      <c r="L84" s="112"/>
      <c r="M84" s="112"/>
      <c r="N84" s="112"/>
      <c r="O84" s="112"/>
      <c r="P84" s="112"/>
      <c r="Q84" s="112"/>
    </row>
    <row r="85" spans="1:17" ht="13.5" customHeight="1">
      <c r="A85" s="127"/>
      <c r="B85" s="124" t="s">
        <v>612</v>
      </c>
      <c r="C85" s="129">
        <v>21</v>
      </c>
      <c r="D85" s="129">
        <v>3407</v>
      </c>
      <c r="E85" s="129">
        <v>4.8158221089999991</v>
      </c>
      <c r="F85" s="129">
        <v>282.43322577099997</v>
      </c>
      <c r="G85" s="129">
        <v>-277.61740366199996</v>
      </c>
      <c r="H85" s="129">
        <v>121.52283988113598</v>
      </c>
      <c r="I85" s="113">
        <v>21</v>
      </c>
      <c r="J85" s="113">
        <v>3081</v>
      </c>
      <c r="K85" s="113">
        <v>472.38503391199993</v>
      </c>
      <c r="L85" s="113">
        <v>34.308326303000008</v>
      </c>
      <c r="M85" s="113">
        <v>438.07670760899993</v>
      </c>
      <c r="N85" s="113">
        <v>596.36790391085947</v>
      </c>
      <c r="O85" s="113">
        <v>567.64606863816471</v>
      </c>
      <c r="P85" s="113">
        <v>0</v>
      </c>
      <c r="Q85" s="113">
        <v>0</v>
      </c>
    </row>
    <row r="86" spans="1:17">
      <c r="A86" s="127"/>
      <c r="B86" s="130"/>
      <c r="C86" s="125"/>
      <c r="D86" s="125"/>
      <c r="E86" s="125"/>
      <c r="F86" s="125"/>
      <c r="G86" s="125"/>
      <c r="H86" s="125"/>
      <c r="I86" s="112"/>
      <c r="J86" s="112"/>
      <c r="K86" s="112"/>
      <c r="L86" s="112"/>
      <c r="M86" s="112"/>
      <c r="N86" s="112"/>
      <c r="O86" s="112"/>
      <c r="P86" s="112"/>
      <c r="Q86" s="112"/>
    </row>
    <row r="87" spans="1:17" s="115" customFormat="1" ht="60">
      <c r="A87" s="132" t="s">
        <v>613</v>
      </c>
      <c r="B87" s="132" t="s">
        <v>613</v>
      </c>
      <c r="C87" s="129">
        <v>1735</v>
      </c>
      <c r="D87" s="129">
        <v>97865529</v>
      </c>
      <c r="E87" s="129">
        <v>8639166.8983782697</v>
      </c>
      <c r="F87" s="129">
        <v>8424423.9447891749</v>
      </c>
      <c r="G87" s="129">
        <v>214742.95408912137</v>
      </c>
      <c r="H87" s="129">
        <v>3142763.5399142522</v>
      </c>
      <c r="I87" s="113">
        <v>1479</v>
      </c>
      <c r="J87" s="113">
        <v>126129549</v>
      </c>
      <c r="K87" s="113">
        <v>8333445.4881607341</v>
      </c>
      <c r="L87" s="113">
        <v>8016832.9072543504</v>
      </c>
      <c r="M87" s="113">
        <v>316612.55090639379</v>
      </c>
      <c r="N87" s="113">
        <v>3756295.9651539251</v>
      </c>
      <c r="O87" s="113">
        <v>3856139.6912611742</v>
      </c>
      <c r="P87" s="113">
        <v>16</v>
      </c>
      <c r="Q87" s="113">
        <v>638.4636959899974</v>
      </c>
    </row>
    <row r="88" spans="1:17">
      <c r="A88" s="127"/>
      <c r="B88" s="130"/>
      <c r="C88" s="125"/>
      <c r="D88" s="125"/>
      <c r="E88" s="125"/>
      <c r="F88" s="125"/>
      <c r="G88" s="125"/>
      <c r="H88" s="125"/>
      <c r="I88" s="112"/>
      <c r="J88" s="112"/>
      <c r="K88" s="112"/>
      <c r="L88" s="112"/>
      <c r="M88" s="112"/>
      <c r="N88" s="112"/>
      <c r="O88" s="112"/>
      <c r="P88" s="112"/>
      <c r="Q88" s="112"/>
    </row>
    <row r="89" spans="1:17">
      <c r="A89" s="127"/>
      <c r="B89" s="130" t="s">
        <v>614</v>
      </c>
      <c r="C89" s="125">
        <v>54</v>
      </c>
      <c r="D89" s="125">
        <v>1163437</v>
      </c>
      <c r="E89" s="125">
        <v>17904.09237891189</v>
      </c>
      <c r="F89" s="125">
        <v>6487.4375941470953</v>
      </c>
      <c r="G89" s="125">
        <v>11416.654784764791</v>
      </c>
      <c r="H89" s="125">
        <v>27325.475330584144</v>
      </c>
      <c r="I89" s="112">
        <v>70</v>
      </c>
      <c r="J89" s="112">
        <v>1717085</v>
      </c>
      <c r="K89" s="112">
        <v>22496.653307538669</v>
      </c>
      <c r="L89" s="112">
        <v>6829.2664975544421</v>
      </c>
      <c r="M89" s="112">
        <v>15667.386809984226</v>
      </c>
      <c r="N89" s="112">
        <v>46166.265409822256</v>
      </c>
      <c r="O89" s="112">
        <v>45916.729589049944</v>
      </c>
      <c r="P89" s="112">
        <v>0</v>
      </c>
      <c r="Q89" s="112">
        <v>0</v>
      </c>
    </row>
    <row r="90" spans="1:17">
      <c r="A90" s="133" t="s">
        <v>68</v>
      </c>
      <c r="B90" s="134"/>
      <c r="C90" s="135"/>
      <c r="D90" s="135"/>
      <c r="E90" s="135"/>
      <c r="F90" s="135"/>
      <c r="G90" s="135"/>
      <c r="H90" s="135"/>
      <c r="I90" s="135"/>
      <c r="J90" s="135"/>
      <c r="K90" s="135"/>
      <c r="L90" s="135"/>
      <c r="M90" s="135"/>
      <c r="N90" s="135"/>
    </row>
    <row r="91" spans="1:17">
      <c r="A91" s="126" t="s">
        <v>615</v>
      </c>
      <c r="I91" s="135"/>
      <c r="J91" s="135"/>
      <c r="K91" s="135"/>
      <c r="L91" s="135"/>
      <c r="M91" s="135"/>
      <c r="N91" s="135"/>
    </row>
    <row r="92" spans="1:17">
      <c r="A92" s="126" t="s">
        <v>616</v>
      </c>
      <c r="I92" s="135"/>
      <c r="J92" s="135"/>
      <c r="K92" s="135"/>
      <c r="L92" s="135"/>
      <c r="M92" s="135"/>
      <c r="N92" s="135"/>
    </row>
    <row r="93" spans="1:17">
      <c r="A93" s="126" t="s">
        <v>1153</v>
      </c>
    </row>
    <row r="94" spans="1:17">
      <c r="A94" s="1162" t="s">
        <v>76</v>
      </c>
      <c r="B94" s="1162"/>
    </row>
    <row r="98" spans="3:10">
      <c r="C98" s="136"/>
    </row>
    <row r="99" spans="3:10">
      <c r="C99" s="136"/>
    </row>
    <row r="100" spans="3:10">
      <c r="C100" s="136"/>
      <c r="I100" s="126"/>
      <c r="J100" s="126"/>
    </row>
  </sheetData>
  <mergeCells count="5">
    <mergeCell ref="I2:Q2"/>
    <mergeCell ref="A94:B94"/>
    <mergeCell ref="A2:A3"/>
    <mergeCell ref="B2:B3"/>
    <mergeCell ref="C2:H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0"/>
  <sheetViews>
    <sheetView zoomScaleNormal="100" workbookViewId="0">
      <selection activeCell="G21" sqref="G21"/>
    </sheetView>
  </sheetViews>
  <sheetFormatPr defaultColWidth="9.140625" defaultRowHeight="15"/>
  <cols>
    <col min="1" max="1" width="11.5703125" style="16" bestFit="1" customWidth="1"/>
    <col min="2" max="7" width="12.140625" style="16" bestFit="1" customWidth="1"/>
    <col min="8" max="8" width="15" style="16" bestFit="1" customWidth="1"/>
    <col min="9" max="9" width="9.5703125" style="16" bestFit="1" customWidth="1"/>
    <col min="10" max="10" width="19.42578125" style="16" bestFit="1" customWidth="1"/>
    <col min="11" max="11" width="4.5703125" style="16" bestFit="1" customWidth="1"/>
    <col min="12" max="16384" width="9.140625" style="16"/>
  </cols>
  <sheetData>
    <row r="1" spans="1:10" ht="15.75" customHeight="1">
      <c r="A1" s="998" t="s">
        <v>813</v>
      </c>
      <c r="B1" s="998"/>
      <c r="C1" s="998"/>
      <c r="D1" s="998"/>
      <c r="E1" s="998"/>
      <c r="F1" s="998"/>
      <c r="G1" s="998"/>
      <c r="H1" s="998"/>
      <c r="I1" s="998"/>
    </row>
    <row r="2" spans="1:10" s="34" customFormat="1" ht="18.75" customHeight="1">
      <c r="A2" s="1009" t="s">
        <v>370</v>
      </c>
      <c r="B2" s="1054" t="s">
        <v>75</v>
      </c>
      <c r="C2" s="1061"/>
      <c r="D2" s="1055"/>
      <c r="E2" s="1054" t="s">
        <v>106</v>
      </c>
      <c r="F2" s="1061"/>
      <c r="G2" s="1055"/>
      <c r="H2" s="1054" t="s">
        <v>88</v>
      </c>
      <c r="I2" s="1061"/>
      <c r="J2" s="1055"/>
    </row>
    <row r="3" spans="1:10" s="34" customFormat="1" ht="34.5" customHeight="1">
      <c r="A3" s="1117"/>
      <c r="B3" s="163" t="s">
        <v>371</v>
      </c>
      <c r="C3" s="163" t="s">
        <v>372</v>
      </c>
      <c r="D3" s="163" t="s">
        <v>373</v>
      </c>
      <c r="E3" s="163" t="s">
        <v>371</v>
      </c>
      <c r="F3" s="163" t="s">
        <v>372</v>
      </c>
      <c r="G3" s="163" t="s">
        <v>373</v>
      </c>
      <c r="H3" s="163" t="s">
        <v>371</v>
      </c>
      <c r="I3" s="163" t="s">
        <v>372</v>
      </c>
      <c r="J3" s="163" t="s">
        <v>374</v>
      </c>
    </row>
    <row r="4" spans="1:10" s="41" customFormat="1" ht="22.5" customHeight="1">
      <c r="A4" s="245" t="s">
        <v>93</v>
      </c>
      <c r="B4" s="246">
        <v>835991.4</v>
      </c>
      <c r="C4" s="246">
        <v>968793.71</v>
      </c>
      <c r="D4" s="247">
        <v>-116871.28</v>
      </c>
      <c r="E4" s="246">
        <v>1761622.26</v>
      </c>
      <c r="F4" s="246">
        <v>1523755.67</v>
      </c>
      <c r="G4" s="246">
        <v>257455.68</v>
      </c>
      <c r="H4" s="246">
        <v>2597613.66</v>
      </c>
      <c r="I4" s="246">
        <v>2492549.38</v>
      </c>
      <c r="J4" s="246">
        <v>140584.4</v>
      </c>
    </row>
    <row r="5" spans="1:10" s="41" customFormat="1" ht="22.5" customHeight="1">
      <c r="A5" s="245" t="s">
        <v>94</v>
      </c>
      <c r="B5" s="246">
        <f>SUM(B6:B16)</f>
        <v>1122173.31</v>
      </c>
      <c r="C5" s="246">
        <f t="shared" ref="C5:J5" si="0">SUM(C6:C16)</f>
        <v>964990.97999999986</v>
      </c>
      <c r="D5" s="246">
        <f t="shared" si="0"/>
        <v>157182.32999999999</v>
      </c>
      <c r="E5" s="246">
        <f t="shared" si="0"/>
        <v>1457490.61</v>
      </c>
      <c r="F5" s="246">
        <f t="shared" si="0"/>
        <v>1354100.0100000002</v>
      </c>
      <c r="G5" s="246">
        <f t="shared" si="0"/>
        <v>103390.6</v>
      </c>
      <c r="H5" s="246">
        <f t="shared" si="0"/>
        <v>2579663.9199999995</v>
      </c>
      <c r="I5" s="246">
        <f t="shared" si="0"/>
        <v>2319090.9899999998</v>
      </c>
      <c r="J5" s="246">
        <f t="shared" si="0"/>
        <v>260572.93000000002</v>
      </c>
    </row>
    <row r="6" spans="1:10" s="34" customFormat="1" ht="22.5" customHeight="1">
      <c r="A6" s="111" t="s">
        <v>95</v>
      </c>
      <c r="B6" s="248">
        <v>69153.47</v>
      </c>
      <c r="C6" s="248">
        <v>63627.11</v>
      </c>
      <c r="D6" s="248">
        <v>5526.36</v>
      </c>
      <c r="E6" s="249">
        <v>115169.41</v>
      </c>
      <c r="F6" s="248">
        <v>93581.01</v>
      </c>
      <c r="G6" s="248">
        <v>21588.400000000001</v>
      </c>
      <c r="H6" s="249">
        <v>184322.88</v>
      </c>
      <c r="I6" s="249">
        <v>157208.12</v>
      </c>
      <c r="J6" s="248">
        <v>27114.76</v>
      </c>
    </row>
    <row r="7" spans="1:10" s="34" customFormat="1" ht="22.5" customHeight="1">
      <c r="A7" s="111" t="s">
        <v>96</v>
      </c>
      <c r="B7" s="248">
        <v>75375.259999999995</v>
      </c>
      <c r="C7" s="248">
        <v>74899.509999999995</v>
      </c>
      <c r="D7" s="248">
        <v>475.75</v>
      </c>
      <c r="E7" s="249">
        <v>160997.71</v>
      </c>
      <c r="F7" s="249">
        <v>156759.59</v>
      </c>
      <c r="G7" s="248">
        <v>4238.12</v>
      </c>
      <c r="H7" s="249">
        <v>236372.97</v>
      </c>
      <c r="I7" s="249">
        <v>231659.1</v>
      </c>
      <c r="J7" s="248">
        <v>4713.87</v>
      </c>
    </row>
    <row r="8" spans="1:10" s="34" customFormat="1" ht="22.5" customHeight="1">
      <c r="A8" s="111" t="s">
        <v>97</v>
      </c>
      <c r="B8" s="248">
        <v>83006.33</v>
      </c>
      <c r="C8" s="248">
        <v>76569.25</v>
      </c>
      <c r="D8" s="248">
        <v>6437.08</v>
      </c>
      <c r="E8" s="249">
        <v>162702.89000000001</v>
      </c>
      <c r="F8" s="249">
        <v>156253.88</v>
      </c>
      <c r="G8" s="248">
        <v>6449.01</v>
      </c>
      <c r="H8" s="249">
        <v>245709.22</v>
      </c>
      <c r="I8" s="249">
        <v>232823.13</v>
      </c>
      <c r="J8" s="248">
        <v>12886.09</v>
      </c>
    </row>
    <row r="9" spans="1:10" s="34" customFormat="1" ht="22.5" customHeight="1">
      <c r="A9" s="111" t="s">
        <v>98</v>
      </c>
      <c r="B9" s="248">
        <v>93171.44</v>
      </c>
      <c r="C9" s="248">
        <v>73455.64</v>
      </c>
      <c r="D9" s="248">
        <v>19715.8</v>
      </c>
      <c r="E9" s="249">
        <v>140070.31</v>
      </c>
      <c r="F9" s="249">
        <v>124677.12</v>
      </c>
      <c r="G9" s="248">
        <v>15393.19</v>
      </c>
      <c r="H9" s="249">
        <v>233241.75</v>
      </c>
      <c r="I9" s="249">
        <v>198132.76</v>
      </c>
      <c r="J9" s="248">
        <v>35108.99</v>
      </c>
    </row>
    <row r="10" spans="1:10" s="34" customFormat="1" ht="22.5" customHeight="1">
      <c r="A10" s="111" t="s">
        <v>99</v>
      </c>
      <c r="B10" s="248">
        <v>99119.53</v>
      </c>
      <c r="C10" s="248">
        <v>87573.68</v>
      </c>
      <c r="D10" s="248">
        <v>11545.85</v>
      </c>
      <c r="E10" s="249">
        <v>123330.02</v>
      </c>
      <c r="F10" s="249">
        <v>102235.53</v>
      </c>
      <c r="G10" s="248">
        <v>21094.49</v>
      </c>
      <c r="H10" s="249">
        <v>222449.55</v>
      </c>
      <c r="I10" s="249">
        <v>189809.21</v>
      </c>
      <c r="J10" s="248">
        <v>32640.34</v>
      </c>
    </row>
    <row r="11" spans="1:10" s="34" customFormat="1" ht="22.5" customHeight="1">
      <c r="A11" s="111" t="s">
        <v>100</v>
      </c>
      <c r="B11" s="249">
        <v>113060.43</v>
      </c>
      <c r="C11" s="249">
        <v>105359.57</v>
      </c>
      <c r="D11" s="248">
        <v>7700.86</v>
      </c>
      <c r="E11" s="249">
        <v>148767.29</v>
      </c>
      <c r="F11" s="249">
        <v>141072.60999999999</v>
      </c>
      <c r="G11" s="248">
        <v>7694.68</v>
      </c>
      <c r="H11" s="249">
        <v>261827.72</v>
      </c>
      <c r="I11" s="249">
        <v>246432.18</v>
      </c>
      <c r="J11" s="248">
        <v>15395.54</v>
      </c>
    </row>
    <row r="12" spans="1:10" s="34" customFormat="1" ht="22.5" customHeight="1">
      <c r="A12" s="111" t="s">
        <v>766</v>
      </c>
      <c r="B12" s="249">
        <v>115492.4</v>
      </c>
      <c r="C12" s="249">
        <v>109626.9</v>
      </c>
      <c r="D12" s="248">
        <v>5865.5</v>
      </c>
      <c r="E12" s="249">
        <v>108827.89</v>
      </c>
      <c r="F12" s="249">
        <v>106963.02</v>
      </c>
      <c r="G12" s="248">
        <v>1864.87</v>
      </c>
      <c r="H12" s="249">
        <v>224320.29</v>
      </c>
      <c r="I12" s="249">
        <v>216589.92</v>
      </c>
      <c r="J12" s="248">
        <v>7730.37</v>
      </c>
    </row>
    <row r="13" spans="1:10" s="34" customFormat="1" ht="22.5" customHeight="1">
      <c r="A13" s="111" t="s">
        <v>804</v>
      </c>
      <c r="B13" s="249">
        <v>114368.56</v>
      </c>
      <c r="C13" s="249">
        <v>85417.81</v>
      </c>
      <c r="D13" s="248">
        <v>28950.75</v>
      </c>
      <c r="E13" s="249">
        <v>123704.54</v>
      </c>
      <c r="F13" s="249">
        <v>109663.28</v>
      </c>
      <c r="G13" s="248">
        <v>14041.26</v>
      </c>
      <c r="H13" s="249">
        <v>238073.1</v>
      </c>
      <c r="I13" s="249">
        <v>195081.09</v>
      </c>
      <c r="J13" s="248">
        <v>42992.01</v>
      </c>
    </row>
    <row r="14" spans="1:10" s="34" customFormat="1" ht="22.5" customHeight="1">
      <c r="A14" s="111" t="s">
        <v>904</v>
      </c>
      <c r="B14" s="249">
        <v>121634.24000000001</v>
      </c>
      <c r="C14" s="249">
        <v>97427.68</v>
      </c>
      <c r="D14" s="248">
        <v>24206.560000000001</v>
      </c>
      <c r="E14" s="249">
        <v>155060.54</v>
      </c>
      <c r="F14" s="249">
        <v>153097.84</v>
      </c>
      <c r="G14" s="248">
        <v>1962.7</v>
      </c>
      <c r="H14" s="249">
        <v>276694.78000000003</v>
      </c>
      <c r="I14" s="249">
        <v>250525.52</v>
      </c>
      <c r="J14" s="248">
        <v>26169.26</v>
      </c>
    </row>
    <row r="15" spans="1:10" s="34" customFormat="1" ht="22.5" customHeight="1">
      <c r="A15" s="111" t="s">
        <v>917</v>
      </c>
      <c r="B15" s="249">
        <v>124110.42</v>
      </c>
      <c r="C15" s="249">
        <v>105533.19</v>
      </c>
      <c r="D15" s="248">
        <v>18577.23</v>
      </c>
      <c r="E15" s="249">
        <v>110751.36</v>
      </c>
      <c r="F15" s="249">
        <v>107284.33</v>
      </c>
      <c r="G15" s="248">
        <v>3467.03</v>
      </c>
      <c r="H15" s="249">
        <f>B15+E15</f>
        <v>234861.78</v>
      </c>
      <c r="I15" s="249">
        <f t="shared" ref="I15:I16" si="1">C15+F15</f>
        <v>212817.52000000002</v>
      </c>
      <c r="J15" s="248">
        <f>D15+G15</f>
        <v>22044.26</v>
      </c>
    </row>
    <row r="16" spans="1:10" s="34" customFormat="1" ht="22.5" customHeight="1">
      <c r="A16" s="111" t="s">
        <v>1149</v>
      </c>
      <c r="B16" s="249">
        <v>113681.23</v>
      </c>
      <c r="C16" s="248">
        <v>85500.64</v>
      </c>
      <c r="D16" s="248">
        <v>28180.59</v>
      </c>
      <c r="E16" s="249">
        <v>108108.65</v>
      </c>
      <c r="F16" s="249">
        <v>102511.8</v>
      </c>
      <c r="G16" s="248">
        <v>5596.85</v>
      </c>
      <c r="H16" s="249">
        <f>B16+E16</f>
        <v>221789.88</v>
      </c>
      <c r="I16" s="249">
        <f t="shared" si="1"/>
        <v>188012.44</v>
      </c>
      <c r="J16" s="248">
        <f t="shared" ref="J16" si="2">D16+G16</f>
        <v>33777.440000000002</v>
      </c>
    </row>
    <row r="17" spans="1:10" s="34" customFormat="1" ht="18.75" customHeight="1">
      <c r="A17" s="977" t="s">
        <v>1150</v>
      </c>
      <c r="B17" s="977"/>
      <c r="C17" s="977"/>
      <c r="D17" s="977"/>
      <c r="E17" s="977"/>
      <c r="F17" s="977"/>
      <c r="G17" s="977"/>
    </row>
    <row r="18" spans="1:10" s="34" customFormat="1" ht="18" customHeight="1">
      <c r="A18" s="977" t="s">
        <v>111</v>
      </c>
      <c r="B18" s="977"/>
      <c r="C18" s="977"/>
      <c r="D18" s="977"/>
      <c r="E18" s="977"/>
      <c r="F18" s="977"/>
      <c r="G18" s="977"/>
    </row>
    <row r="19" spans="1:10" s="34" customFormat="1" ht="28.35" customHeight="1"/>
    <row r="20" spans="1:10">
      <c r="B20" s="55"/>
      <c r="C20" s="55"/>
      <c r="D20" s="55"/>
      <c r="E20" s="55"/>
      <c r="F20" s="55"/>
      <c r="G20" s="55"/>
      <c r="H20" s="55"/>
      <c r="I20" s="55"/>
      <c r="J20" s="55"/>
    </row>
  </sheetData>
  <mergeCells count="7">
    <mergeCell ref="A18:G18"/>
    <mergeCell ref="A1:I1"/>
    <mergeCell ref="B2:D2"/>
    <mergeCell ref="E2:G2"/>
    <mergeCell ref="H2:J2"/>
    <mergeCell ref="A17:G17"/>
    <mergeCell ref="A2:A3"/>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V46"/>
  <sheetViews>
    <sheetView zoomScaleNormal="100" workbookViewId="0">
      <selection activeCell="F27" sqref="F27"/>
    </sheetView>
  </sheetViews>
  <sheetFormatPr defaultColWidth="8.85546875" defaultRowHeight="15"/>
  <cols>
    <col min="1" max="1" width="23.42578125" style="484" customWidth="1"/>
    <col min="2" max="2" width="14.85546875" style="484" customWidth="1"/>
    <col min="3" max="3" width="17.42578125" style="484" bestFit="1" customWidth="1"/>
    <col min="4" max="4" width="12.140625" style="484" customWidth="1"/>
    <col min="5" max="5" width="12.85546875" style="484" customWidth="1"/>
    <col min="6" max="8" width="17.5703125" style="484" bestFit="1" customWidth="1"/>
    <col min="9" max="9" width="17.5703125" style="484" customWidth="1"/>
    <col min="10" max="10" width="10" style="484" bestFit="1" customWidth="1"/>
    <col min="11" max="12" width="8.85546875" style="484"/>
    <col min="13" max="13" width="16.42578125" style="484" customWidth="1"/>
    <col min="14" max="14" width="16" style="484" customWidth="1"/>
    <col min="15" max="15" width="17.140625" style="484" customWidth="1"/>
    <col min="16" max="16" width="15" style="484" customWidth="1"/>
    <col min="17" max="16384" width="8.85546875" style="484"/>
  </cols>
  <sheetData>
    <row r="1" spans="1:14">
      <c r="A1" s="411" t="s">
        <v>617</v>
      </c>
      <c r="B1" s="411"/>
      <c r="C1" s="411"/>
      <c r="D1" s="411"/>
      <c r="E1" s="411"/>
      <c r="F1" s="411"/>
      <c r="G1" s="411"/>
      <c r="H1" s="411"/>
      <c r="I1" s="411"/>
    </row>
    <row r="2" spans="1:14" s="486" customFormat="1">
      <c r="A2" s="542" t="s">
        <v>85</v>
      </c>
      <c r="B2" s="1168" t="s">
        <v>1161</v>
      </c>
      <c r="C2" s="1169"/>
      <c r="D2" s="1169"/>
      <c r="E2" s="1170"/>
      <c r="F2" s="1168" t="s">
        <v>1162</v>
      </c>
      <c r="G2" s="1169"/>
      <c r="H2" s="1169"/>
      <c r="I2" s="1171"/>
    </row>
    <row r="3" spans="1:14" s="486" customFormat="1">
      <c r="A3" s="543" t="s">
        <v>375</v>
      </c>
      <c r="B3" s="544" t="s">
        <v>618</v>
      </c>
      <c r="C3" s="544" t="s">
        <v>619</v>
      </c>
      <c r="D3" s="544" t="s">
        <v>620</v>
      </c>
      <c r="E3" s="544" t="s">
        <v>88</v>
      </c>
      <c r="F3" s="544" t="s">
        <v>871</v>
      </c>
      <c r="G3" s="544" t="s">
        <v>619</v>
      </c>
      <c r="H3" s="544" t="s">
        <v>621</v>
      </c>
      <c r="I3" s="545" t="s">
        <v>88</v>
      </c>
    </row>
    <row r="4" spans="1:14" s="486" customFormat="1">
      <c r="A4" s="546" t="s">
        <v>376</v>
      </c>
      <c r="B4" s="547">
        <v>128298</v>
      </c>
      <c r="C4" s="547">
        <v>7684</v>
      </c>
      <c r="D4" s="547">
        <v>1876</v>
      </c>
      <c r="E4" s="548">
        <v>137858</v>
      </c>
      <c r="F4" s="549">
        <v>119207</v>
      </c>
      <c r="G4" s="549">
        <v>8099</v>
      </c>
      <c r="H4" s="549">
        <v>1872</v>
      </c>
      <c r="I4" s="549">
        <v>129178</v>
      </c>
      <c r="J4" s="487"/>
      <c r="K4" s="487"/>
    </row>
    <row r="5" spans="1:14" s="486" customFormat="1" ht="15.75" customHeight="1">
      <c r="A5" s="1172" t="s">
        <v>622</v>
      </c>
      <c r="B5" s="1173"/>
      <c r="C5" s="1173"/>
      <c r="D5" s="1173"/>
      <c r="E5" s="1173"/>
      <c r="F5" s="1173"/>
      <c r="G5" s="1173"/>
      <c r="H5" s="1173"/>
      <c r="I5" s="1174"/>
      <c r="J5" s="487"/>
      <c r="K5" s="487"/>
    </row>
    <row r="6" spans="1:14" s="486" customFormat="1">
      <c r="A6" s="546" t="s">
        <v>377</v>
      </c>
      <c r="B6" s="547">
        <v>219452.03141000005</v>
      </c>
      <c r="C6" s="547">
        <v>19535.892340000002</v>
      </c>
      <c r="D6" s="547"/>
      <c r="E6" s="547">
        <v>238987.92375000005</v>
      </c>
      <c r="F6" s="547">
        <v>162650.21629240594</v>
      </c>
      <c r="G6" s="547">
        <v>25698</v>
      </c>
      <c r="H6" s="547"/>
      <c r="I6" s="547">
        <v>188348.21629240594</v>
      </c>
      <c r="J6" s="487"/>
      <c r="K6" s="487"/>
      <c r="L6" s="488"/>
      <c r="M6" s="488"/>
      <c r="N6" s="488"/>
    </row>
    <row r="7" spans="1:14" s="486" customFormat="1">
      <c r="A7" s="550" t="s">
        <v>378</v>
      </c>
      <c r="B7" s="547">
        <v>696.32646999999997</v>
      </c>
      <c r="C7" s="547">
        <v>341.06630999999999</v>
      </c>
      <c r="D7" s="547"/>
      <c r="E7" s="547">
        <v>1037.3927799999999</v>
      </c>
      <c r="F7" s="547">
        <v>421</v>
      </c>
      <c r="G7" s="547">
        <v>159</v>
      </c>
      <c r="H7" s="547"/>
      <c r="I7" s="547">
        <v>580</v>
      </c>
      <c r="J7" s="487"/>
      <c r="K7" s="487"/>
      <c r="L7" s="488"/>
      <c r="M7" s="488"/>
      <c r="N7" s="488"/>
    </row>
    <row r="8" spans="1:14" s="486" customFormat="1">
      <c r="A8" s="550" t="s">
        <v>623</v>
      </c>
      <c r="B8" s="547">
        <v>1697396.5970700001</v>
      </c>
      <c r="C8" s="547">
        <v>101192.57162</v>
      </c>
      <c r="D8" s="547"/>
      <c r="E8" s="547">
        <v>1798589.1686900002</v>
      </c>
      <c r="F8" s="547">
        <v>1500146</v>
      </c>
      <c r="G8" s="547">
        <v>81929</v>
      </c>
      <c r="H8" s="547"/>
      <c r="I8" s="547">
        <v>1582075</v>
      </c>
      <c r="J8" s="487"/>
      <c r="K8" s="487"/>
      <c r="L8" s="488"/>
      <c r="M8" s="488"/>
      <c r="N8" s="488"/>
    </row>
    <row r="9" spans="1:14" s="486" customFormat="1">
      <c r="A9" s="550" t="s">
        <v>624</v>
      </c>
      <c r="B9" s="547">
        <v>40663.341739999996</v>
      </c>
      <c r="C9" s="547">
        <v>2434.9517100000007</v>
      </c>
      <c r="D9" s="547"/>
      <c r="E9" s="547">
        <v>43098.293449999997</v>
      </c>
      <c r="F9" s="547">
        <v>31664</v>
      </c>
      <c r="G9" s="547">
        <v>2472</v>
      </c>
      <c r="H9" s="547"/>
      <c r="I9" s="547">
        <v>34136</v>
      </c>
      <c r="J9" s="487"/>
      <c r="K9" s="487"/>
      <c r="L9" s="488"/>
      <c r="M9" s="488"/>
      <c r="N9" s="488"/>
    </row>
    <row r="10" spans="1:14" s="486" customFormat="1">
      <c r="A10" s="551" t="s">
        <v>625</v>
      </c>
      <c r="B10" s="547">
        <v>2007.3</v>
      </c>
      <c r="C10" s="547">
        <v>1726.05</v>
      </c>
      <c r="D10" s="547"/>
      <c r="E10" s="547">
        <v>3733.35</v>
      </c>
      <c r="F10" s="547">
        <v>1966</v>
      </c>
      <c r="G10" s="547">
        <v>1398</v>
      </c>
      <c r="H10" s="547"/>
      <c r="I10" s="547">
        <v>3364</v>
      </c>
      <c r="J10" s="487"/>
      <c r="K10" s="487"/>
      <c r="L10" s="488"/>
      <c r="M10" s="488"/>
      <c r="N10" s="488"/>
    </row>
    <row r="11" spans="1:14" s="486" customFormat="1">
      <c r="A11" s="551" t="s">
        <v>626</v>
      </c>
      <c r="B11" s="547">
        <v>73.81</v>
      </c>
      <c r="C11" s="547">
        <v>63.97</v>
      </c>
      <c r="D11" s="547"/>
      <c r="E11" s="547">
        <v>137.78</v>
      </c>
      <c r="F11" s="547">
        <v>34</v>
      </c>
      <c r="G11" s="547">
        <v>1.5</v>
      </c>
      <c r="H11" s="547"/>
      <c r="I11" s="547">
        <v>35.5</v>
      </c>
      <c r="J11" s="487"/>
      <c r="K11" s="487"/>
      <c r="L11" s="488"/>
      <c r="M11" s="488"/>
      <c r="N11" s="488"/>
    </row>
    <row r="12" spans="1:14" s="486" customFormat="1">
      <c r="A12" s="550" t="s">
        <v>627</v>
      </c>
      <c r="B12" s="547">
        <v>500.94066999999995</v>
      </c>
      <c r="C12" s="547">
        <v>0</v>
      </c>
      <c r="D12" s="547"/>
      <c r="E12" s="547">
        <v>500.94066999999995</v>
      </c>
      <c r="F12" s="547">
        <v>488</v>
      </c>
      <c r="G12" s="547">
        <v>0</v>
      </c>
      <c r="H12" s="547"/>
      <c r="I12" s="547">
        <v>488</v>
      </c>
      <c r="J12" s="487"/>
      <c r="K12" s="487"/>
      <c r="L12" s="488"/>
      <c r="M12" s="488"/>
      <c r="N12" s="488"/>
    </row>
    <row r="13" spans="1:14" s="486" customFormat="1">
      <c r="A13" s="551" t="s">
        <v>628</v>
      </c>
      <c r="B13" s="547">
        <v>0</v>
      </c>
      <c r="C13" s="547">
        <v>0</v>
      </c>
      <c r="D13" s="547"/>
      <c r="E13" s="547">
        <v>0</v>
      </c>
      <c r="F13" s="547">
        <v>0</v>
      </c>
      <c r="G13" s="547">
        <v>0</v>
      </c>
      <c r="H13" s="547"/>
      <c r="I13" s="547">
        <v>0</v>
      </c>
      <c r="J13" s="487"/>
      <c r="K13" s="487"/>
      <c r="L13" s="488"/>
      <c r="M13" s="488"/>
      <c r="N13" s="488"/>
    </row>
    <row r="14" spans="1:14" s="486" customFormat="1">
      <c r="A14" s="551" t="s">
        <v>629</v>
      </c>
      <c r="B14" s="547">
        <v>7.6899999999999995</v>
      </c>
      <c r="C14" s="547">
        <v>0</v>
      </c>
      <c r="D14" s="547"/>
      <c r="E14" s="547">
        <v>7.6899999999999995</v>
      </c>
      <c r="F14" s="547">
        <v>14</v>
      </c>
      <c r="G14" s="547">
        <v>0</v>
      </c>
      <c r="H14" s="547"/>
      <c r="I14" s="547">
        <v>14</v>
      </c>
      <c r="J14" s="487"/>
      <c r="K14" s="487"/>
      <c r="L14" s="488"/>
      <c r="M14" s="488"/>
      <c r="N14" s="488"/>
    </row>
    <row r="15" spans="1:14" s="486" customFormat="1" ht="13.5" customHeight="1">
      <c r="A15" s="550" t="s">
        <v>60</v>
      </c>
      <c r="B15" s="547">
        <v>32792.582950000011</v>
      </c>
      <c r="C15" s="547">
        <v>31935.181650000002</v>
      </c>
      <c r="D15" s="547"/>
      <c r="E15" s="547">
        <v>64727.76460000001</v>
      </c>
      <c r="F15" s="547">
        <v>14361</v>
      </c>
      <c r="G15" s="547">
        <v>12613</v>
      </c>
      <c r="H15" s="547"/>
      <c r="I15" s="547">
        <v>26974</v>
      </c>
      <c r="J15" s="487"/>
      <c r="K15" s="487"/>
      <c r="L15" s="488"/>
      <c r="M15" s="488"/>
      <c r="N15" s="488"/>
    </row>
    <row r="16" spans="1:14" s="486" customFormat="1">
      <c r="A16" s="550" t="s">
        <v>201</v>
      </c>
      <c r="B16" s="547">
        <v>9577.9575399999994</v>
      </c>
      <c r="C16" s="547">
        <v>4796.3823199999997</v>
      </c>
      <c r="D16" s="547"/>
      <c r="E16" s="547">
        <v>14374.33986</v>
      </c>
      <c r="F16" s="547">
        <v>8848</v>
      </c>
      <c r="G16" s="547">
        <v>5080.4989999999998</v>
      </c>
      <c r="H16" s="547"/>
      <c r="I16" s="547">
        <v>13928.499</v>
      </c>
      <c r="J16" s="487"/>
      <c r="K16" s="487"/>
      <c r="L16" s="488"/>
      <c r="M16" s="488"/>
      <c r="N16" s="488"/>
    </row>
    <row r="17" spans="1:256" s="486" customFormat="1" ht="13.5" customHeight="1">
      <c r="A17" s="552" t="s">
        <v>88</v>
      </c>
      <c r="B17" s="547">
        <v>2003168.5778500002</v>
      </c>
      <c r="C17" s="547">
        <v>162026.06595000002</v>
      </c>
      <c r="D17" s="547">
        <v>211766.58</v>
      </c>
      <c r="E17" s="547">
        <v>2376961.2238000003</v>
      </c>
      <c r="F17" s="547">
        <v>1720592.216292406</v>
      </c>
      <c r="G17" s="547">
        <v>129350.999</v>
      </c>
      <c r="H17" s="547">
        <v>188867</v>
      </c>
      <c r="I17" s="547">
        <v>2038810.215292406</v>
      </c>
      <c r="J17" s="489"/>
      <c r="K17" s="487"/>
      <c r="L17" s="488"/>
      <c r="M17" s="488"/>
      <c r="N17" s="488"/>
      <c r="O17" s="490"/>
      <c r="P17" s="490"/>
      <c r="Q17" s="490"/>
      <c r="R17" s="490"/>
      <c r="S17" s="490"/>
      <c r="T17" s="490"/>
      <c r="U17" s="490"/>
      <c r="V17" s="490"/>
      <c r="W17" s="490"/>
      <c r="X17" s="490"/>
      <c r="Y17" s="490"/>
      <c r="Z17" s="490"/>
      <c r="AA17" s="490"/>
      <c r="AB17" s="490"/>
      <c r="AC17" s="490"/>
      <c r="AD17" s="490"/>
      <c r="AE17" s="490"/>
      <c r="AF17" s="490"/>
      <c r="AG17" s="490"/>
      <c r="AH17" s="490"/>
      <c r="AI17" s="490"/>
      <c r="AJ17" s="490"/>
      <c r="AK17" s="490"/>
      <c r="AL17" s="490"/>
      <c r="AM17" s="490"/>
      <c r="AN17" s="490"/>
      <c r="AO17" s="490"/>
      <c r="AP17" s="490"/>
      <c r="AQ17" s="490"/>
      <c r="AR17" s="490"/>
      <c r="AS17" s="490"/>
      <c r="AT17" s="490"/>
      <c r="AU17" s="490"/>
      <c r="AV17" s="490"/>
      <c r="AW17" s="490"/>
      <c r="AX17" s="490"/>
      <c r="AY17" s="490"/>
      <c r="AZ17" s="490"/>
      <c r="BA17" s="490"/>
      <c r="BB17" s="490"/>
      <c r="BC17" s="490"/>
      <c r="BD17" s="490"/>
      <c r="BE17" s="490"/>
      <c r="BF17" s="490"/>
      <c r="BG17" s="490"/>
      <c r="BH17" s="490"/>
      <c r="BI17" s="490"/>
      <c r="BJ17" s="490"/>
      <c r="BK17" s="490"/>
      <c r="BL17" s="490"/>
      <c r="BM17" s="490"/>
      <c r="BN17" s="490"/>
      <c r="BO17" s="490"/>
      <c r="BP17" s="490"/>
      <c r="BQ17" s="490"/>
      <c r="BR17" s="490"/>
      <c r="BS17" s="490"/>
      <c r="BT17" s="490"/>
      <c r="BU17" s="490"/>
      <c r="BV17" s="490"/>
      <c r="BW17" s="490"/>
      <c r="BX17" s="490"/>
      <c r="BY17" s="490"/>
      <c r="BZ17" s="490"/>
      <c r="CA17" s="490"/>
      <c r="CB17" s="490"/>
      <c r="CC17" s="490"/>
      <c r="CD17" s="490"/>
      <c r="CE17" s="490"/>
      <c r="CF17" s="490"/>
      <c r="CG17" s="490"/>
      <c r="CH17" s="490"/>
      <c r="CI17" s="490"/>
      <c r="CJ17" s="490"/>
      <c r="CK17" s="490"/>
      <c r="CL17" s="490"/>
      <c r="CM17" s="490"/>
      <c r="CN17" s="490"/>
      <c r="CO17" s="490"/>
      <c r="CP17" s="490"/>
      <c r="CQ17" s="490"/>
      <c r="CR17" s="490"/>
      <c r="CS17" s="490"/>
      <c r="CT17" s="490"/>
      <c r="CU17" s="490"/>
      <c r="CV17" s="490"/>
      <c r="CW17" s="490"/>
      <c r="CX17" s="490"/>
      <c r="CY17" s="490"/>
      <c r="CZ17" s="490"/>
      <c r="DA17" s="490"/>
      <c r="DB17" s="490"/>
      <c r="DC17" s="490"/>
      <c r="DD17" s="490"/>
      <c r="DE17" s="490"/>
      <c r="DF17" s="490"/>
      <c r="DG17" s="490"/>
      <c r="DH17" s="490"/>
      <c r="DI17" s="490"/>
      <c r="DJ17" s="490"/>
      <c r="DK17" s="490"/>
      <c r="DL17" s="490"/>
      <c r="DM17" s="490"/>
      <c r="DN17" s="490"/>
      <c r="DO17" s="490"/>
      <c r="DP17" s="490"/>
      <c r="DQ17" s="490"/>
      <c r="DR17" s="490"/>
      <c r="DS17" s="490"/>
      <c r="DT17" s="490"/>
      <c r="DU17" s="490"/>
      <c r="DV17" s="490"/>
      <c r="DW17" s="490"/>
      <c r="DX17" s="490"/>
      <c r="DY17" s="490"/>
      <c r="DZ17" s="490"/>
      <c r="EA17" s="490"/>
      <c r="EB17" s="490"/>
      <c r="EC17" s="490"/>
      <c r="ED17" s="490"/>
      <c r="EE17" s="490"/>
      <c r="EF17" s="490"/>
      <c r="EG17" s="490"/>
      <c r="EH17" s="490"/>
      <c r="EI17" s="490"/>
      <c r="EJ17" s="490"/>
      <c r="EK17" s="490"/>
      <c r="EL17" s="490"/>
      <c r="EM17" s="490"/>
      <c r="EN17" s="490"/>
      <c r="EO17" s="490"/>
      <c r="EP17" s="490"/>
      <c r="EQ17" s="490"/>
      <c r="ER17" s="490"/>
      <c r="ES17" s="490"/>
      <c r="ET17" s="490"/>
      <c r="EU17" s="490"/>
      <c r="EV17" s="490"/>
      <c r="EW17" s="490"/>
      <c r="EX17" s="490"/>
      <c r="EY17" s="490"/>
      <c r="EZ17" s="490"/>
      <c r="FA17" s="490"/>
      <c r="FB17" s="490"/>
      <c r="FC17" s="490"/>
      <c r="FD17" s="490"/>
      <c r="FE17" s="490"/>
      <c r="FF17" s="490"/>
      <c r="FG17" s="490"/>
      <c r="FH17" s="490"/>
      <c r="FI17" s="490"/>
      <c r="FJ17" s="490"/>
      <c r="FK17" s="490"/>
      <c r="FL17" s="490"/>
      <c r="FM17" s="490"/>
      <c r="FN17" s="490"/>
      <c r="FO17" s="490"/>
      <c r="FP17" s="490"/>
      <c r="FQ17" s="490"/>
      <c r="FR17" s="490"/>
      <c r="FS17" s="490"/>
      <c r="FT17" s="490"/>
      <c r="FU17" s="490"/>
      <c r="FV17" s="490"/>
      <c r="FW17" s="490"/>
      <c r="FX17" s="490"/>
      <c r="FY17" s="490"/>
      <c r="FZ17" s="490"/>
      <c r="GA17" s="490"/>
      <c r="GB17" s="490"/>
      <c r="GC17" s="490"/>
      <c r="GD17" s="490"/>
      <c r="GE17" s="490"/>
      <c r="GF17" s="490"/>
      <c r="GG17" s="490"/>
      <c r="GH17" s="490"/>
      <c r="GI17" s="490"/>
      <c r="GJ17" s="490"/>
      <c r="GK17" s="490"/>
      <c r="GL17" s="490"/>
      <c r="GM17" s="490"/>
      <c r="GN17" s="490"/>
      <c r="GO17" s="490"/>
      <c r="GP17" s="490"/>
      <c r="GQ17" s="490"/>
      <c r="GR17" s="490"/>
      <c r="GS17" s="490"/>
      <c r="GT17" s="490"/>
      <c r="GU17" s="490"/>
      <c r="GV17" s="490"/>
      <c r="GW17" s="490"/>
      <c r="GX17" s="490"/>
      <c r="GY17" s="490"/>
      <c r="GZ17" s="490"/>
      <c r="HA17" s="490"/>
      <c r="HB17" s="490"/>
      <c r="HC17" s="490"/>
      <c r="HD17" s="490"/>
      <c r="HE17" s="490"/>
      <c r="HF17" s="490"/>
      <c r="HG17" s="490"/>
      <c r="HH17" s="490"/>
      <c r="HI17" s="490"/>
      <c r="HJ17" s="490"/>
      <c r="HK17" s="490"/>
      <c r="HL17" s="490"/>
      <c r="HM17" s="490"/>
      <c r="HN17" s="490"/>
      <c r="HO17" s="490"/>
      <c r="HP17" s="490"/>
      <c r="HQ17" s="490"/>
      <c r="HR17" s="490"/>
      <c r="HS17" s="490"/>
      <c r="HT17" s="490"/>
      <c r="HU17" s="490"/>
      <c r="HV17" s="490"/>
      <c r="HW17" s="490"/>
      <c r="HX17" s="490"/>
      <c r="HY17" s="490"/>
      <c r="HZ17" s="490"/>
      <c r="IA17" s="490"/>
      <c r="IB17" s="490"/>
      <c r="IC17" s="490"/>
      <c r="ID17" s="490"/>
      <c r="IE17" s="490"/>
      <c r="IF17" s="490"/>
      <c r="IG17" s="490"/>
      <c r="IH17" s="490"/>
      <c r="II17" s="490"/>
      <c r="IJ17" s="490"/>
      <c r="IK17" s="490"/>
      <c r="IL17" s="490"/>
      <c r="IM17" s="490"/>
      <c r="IN17" s="490"/>
      <c r="IO17" s="490"/>
      <c r="IP17" s="490"/>
      <c r="IQ17" s="490"/>
      <c r="IR17" s="490"/>
      <c r="IS17" s="490"/>
      <c r="IT17" s="490"/>
      <c r="IU17" s="490"/>
      <c r="IV17" s="490"/>
    </row>
    <row r="18" spans="1:256" s="486" customFormat="1">
      <c r="A18" s="412" t="s">
        <v>68</v>
      </c>
      <c r="B18" s="413"/>
      <c r="C18" s="414"/>
      <c r="D18" s="415"/>
      <c r="E18" s="416"/>
      <c r="F18" s="416"/>
      <c r="G18" s="416"/>
      <c r="H18" s="416"/>
      <c r="I18" s="416"/>
      <c r="J18" s="485"/>
      <c r="K18" s="485"/>
      <c r="L18" s="485"/>
      <c r="M18" s="485"/>
      <c r="N18" s="485"/>
      <c r="O18" s="485"/>
      <c r="P18" s="485"/>
      <c r="Q18" s="485"/>
      <c r="R18" s="485"/>
      <c r="S18" s="485"/>
      <c r="T18" s="485"/>
      <c r="U18" s="485"/>
      <c r="V18" s="485"/>
      <c r="W18" s="485"/>
      <c r="X18" s="485"/>
      <c r="Y18" s="485"/>
      <c r="Z18" s="485"/>
      <c r="AA18" s="485"/>
      <c r="AB18" s="485"/>
      <c r="AC18" s="485"/>
      <c r="AD18" s="485"/>
      <c r="AE18" s="485"/>
      <c r="AF18" s="485"/>
      <c r="AG18" s="485"/>
      <c r="AH18" s="485"/>
      <c r="AI18" s="485"/>
      <c r="AJ18" s="485"/>
      <c r="AK18" s="485"/>
      <c r="AL18" s="485"/>
      <c r="AM18" s="485"/>
      <c r="AN18" s="485"/>
      <c r="AO18" s="485"/>
      <c r="AP18" s="485"/>
      <c r="AQ18" s="485"/>
      <c r="AR18" s="485"/>
      <c r="AS18" s="485"/>
      <c r="AT18" s="485"/>
      <c r="AU18" s="485"/>
      <c r="AV18" s="485"/>
      <c r="AW18" s="485"/>
      <c r="AX18" s="485"/>
      <c r="AY18" s="485"/>
      <c r="AZ18" s="485"/>
      <c r="BA18" s="485"/>
      <c r="BB18" s="485"/>
      <c r="BC18" s="485"/>
      <c r="BD18" s="485"/>
      <c r="BE18" s="485"/>
      <c r="BF18" s="485"/>
      <c r="BG18" s="485"/>
      <c r="BH18" s="485"/>
      <c r="BI18" s="485"/>
      <c r="BJ18" s="485"/>
      <c r="BK18" s="485"/>
      <c r="BL18" s="485"/>
      <c r="BM18" s="485"/>
      <c r="BN18" s="485"/>
      <c r="BO18" s="485"/>
      <c r="BP18" s="485"/>
      <c r="BQ18" s="485"/>
      <c r="BR18" s="485"/>
      <c r="BS18" s="485"/>
      <c r="BT18" s="485"/>
      <c r="BU18" s="485"/>
      <c r="BV18" s="485"/>
      <c r="BW18" s="485"/>
      <c r="BX18" s="485"/>
      <c r="BY18" s="485"/>
      <c r="BZ18" s="485"/>
      <c r="CA18" s="485"/>
      <c r="CB18" s="485"/>
      <c r="CC18" s="485"/>
      <c r="CD18" s="485"/>
      <c r="CE18" s="485"/>
      <c r="CF18" s="485"/>
      <c r="CG18" s="485"/>
      <c r="CH18" s="485"/>
      <c r="CI18" s="485"/>
      <c r="CJ18" s="485"/>
      <c r="CK18" s="485"/>
      <c r="CL18" s="485"/>
      <c r="CM18" s="485"/>
      <c r="CN18" s="485"/>
      <c r="CO18" s="485"/>
      <c r="CP18" s="485"/>
      <c r="CQ18" s="485"/>
      <c r="CR18" s="485"/>
      <c r="CS18" s="485"/>
      <c r="CT18" s="485"/>
      <c r="CU18" s="485"/>
      <c r="CV18" s="485"/>
      <c r="CW18" s="485"/>
      <c r="CX18" s="485"/>
      <c r="CY18" s="485"/>
      <c r="CZ18" s="485"/>
      <c r="DA18" s="485"/>
      <c r="DB18" s="485"/>
      <c r="DC18" s="485"/>
      <c r="DD18" s="485"/>
      <c r="DE18" s="485"/>
      <c r="DF18" s="485"/>
      <c r="DG18" s="485"/>
      <c r="DH18" s="485"/>
      <c r="DI18" s="485"/>
      <c r="DJ18" s="485"/>
      <c r="DK18" s="485"/>
      <c r="DL18" s="485"/>
      <c r="DM18" s="485"/>
      <c r="DN18" s="485"/>
      <c r="DO18" s="485"/>
      <c r="DP18" s="485"/>
      <c r="DQ18" s="485"/>
      <c r="DR18" s="485"/>
      <c r="DS18" s="485"/>
      <c r="DT18" s="485"/>
      <c r="DU18" s="485"/>
      <c r="DV18" s="485"/>
      <c r="DW18" s="485"/>
      <c r="DX18" s="485"/>
      <c r="DY18" s="485"/>
      <c r="DZ18" s="485"/>
      <c r="EA18" s="485"/>
      <c r="EB18" s="485"/>
      <c r="EC18" s="485"/>
      <c r="ED18" s="485"/>
      <c r="EE18" s="485"/>
      <c r="EF18" s="485"/>
      <c r="EG18" s="485"/>
      <c r="EH18" s="485"/>
      <c r="EI18" s="485"/>
      <c r="EJ18" s="485"/>
      <c r="EK18" s="485"/>
      <c r="EL18" s="485"/>
      <c r="EM18" s="485"/>
      <c r="EN18" s="485"/>
      <c r="EO18" s="485"/>
      <c r="EP18" s="485"/>
      <c r="EQ18" s="485"/>
      <c r="ER18" s="485"/>
      <c r="ES18" s="485"/>
      <c r="ET18" s="485"/>
      <c r="EU18" s="485"/>
      <c r="EV18" s="485"/>
      <c r="EW18" s="485"/>
      <c r="EX18" s="485"/>
      <c r="EY18" s="485"/>
      <c r="EZ18" s="485"/>
      <c r="FA18" s="485"/>
      <c r="FB18" s="485"/>
      <c r="FC18" s="485"/>
      <c r="FD18" s="485"/>
      <c r="FE18" s="485"/>
      <c r="FF18" s="485"/>
      <c r="FG18" s="485"/>
      <c r="FH18" s="485"/>
      <c r="FI18" s="485"/>
      <c r="FJ18" s="485"/>
      <c r="FK18" s="485"/>
      <c r="FL18" s="485"/>
      <c r="FM18" s="485"/>
      <c r="FN18" s="485"/>
      <c r="FO18" s="485"/>
      <c r="FP18" s="485"/>
      <c r="FQ18" s="485"/>
      <c r="FR18" s="485"/>
      <c r="FS18" s="485"/>
      <c r="FT18" s="485"/>
      <c r="FU18" s="485"/>
      <c r="FV18" s="485"/>
      <c r="FW18" s="485"/>
      <c r="FX18" s="485"/>
      <c r="FY18" s="485"/>
      <c r="FZ18" s="485"/>
      <c r="GA18" s="485"/>
      <c r="GB18" s="485"/>
      <c r="GC18" s="485"/>
      <c r="GD18" s="485"/>
      <c r="GE18" s="485"/>
      <c r="GF18" s="485"/>
      <c r="GG18" s="485"/>
      <c r="GH18" s="485"/>
      <c r="GI18" s="485"/>
      <c r="GJ18" s="485"/>
      <c r="GK18" s="485"/>
      <c r="GL18" s="485"/>
      <c r="GM18" s="485"/>
      <c r="GN18" s="485"/>
      <c r="GO18" s="485"/>
      <c r="GP18" s="485"/>
      <c r="GQ18" s="485"/>
      <c r="GR18" s="485"/>
      <c r="GS18" s="485"/>
      <c r="GT18" s="485"/>
      <c r="GU18" s="485"/>
      <c r="GV18" s="485"/>
      <c r="GW18" s="485"/>
      <c r="GX18" s="485"/>
      <c r="GY18" s="485"/>
      <c r="GZ18" s="485"/>
      <c r="HA18" s="485"/>
      <c r="HB18" s="485"/>
      <c r="HC18" s="485"/>
      <c r="HD18" s="485"/>
      <c r="HE18" s="485"/>
      <c r="HF18" s="485"/>
      <c r="HG18" s="485"/>
      <c r="HH18" s="485"/>
      <c r="HI18" s="485"/>
      <c r="HJ18" s="485"/>
      <c r="HK18" s="485"/>
      <c r="HL18" s="485"/>
      <c r="HM18" s="485"/>
      <c r="HN18" s="485"/>
      <c r="HO18" s="485"/>
      <c r="HP18" s="485"/>
      <c r="HQ18" s="485"/>
      <c r="HR18" s="485"/>
      <c r="HS18" s="485"/>
      <c r="HT18" s="485"/>
      <c r="HU18" s="485"/>
      <c r="HV18" s="485"/>
      <c r="HW18" s="485"/>
      <c r="HX18" s="485"/>
      <c r="HY18" s="485"/>
      <c r="HZ18" s="485"/>
      <c r="IA18" s="485"/>
      <c r="IB18" s="485"/>
      <c r="IC18" s="485"/>
      <c r="ID18" s="485"/>
      <c r="IE18" s="485"/>
      <c r="IF18" s="485"/>
      <c r="IG18" s="485"/>
      <c r="IH18" s="485"/>
      <c r="II18" s="485"/>
      <c r="IJ18" s="485"/>
      <c r="IK18" s="485"/>
      <c r="IL18" s="485"/>
      <c r="IM18" s="485"/>
      <c r="IN18" s="485"/>
      <c r="IO18" s="485"/>
      <c r="IP18" s="485"/>
      <c r="IQ18" s="485"/>
      <c r="IR18" s="485"/>
      <c r="IS18" s="485"/>
      <c r="IT18" s="485"/>
      <c r="IU18" s="485"/>
      <c r="IV18" s="485"/>
    </row>
    <row r="19" spans="1:256" s="486" customFormat="1">
      <c r="A19" s="417" t="s">
        <v>630</v>
      </c>
      <c r="B19" s="418"/>
      <c r="C19" s="418"/>
      <c r="D19" s="418"/>
      <c r="E19" s="416"/>
      <c r="F19" s="416"/>
      <c r="G19" s="416"/>
      <c r="H19" s="416"/>
      <c r="I19" s="3"/>
      <c r="J19" s="485"/>
      <c r="K19" s="485"/>
      <c r="L19" s="485"/>
      <c r="M19" s="485"/>
      <c r="N19" s="485"/>
      <c r="O19" s="485"/>
      <c r="P19" s="485"/>
      <c r="Q19" s="485"/>
      <c r="R19" s="485"/>
      <c r="S19" s="485"/>
      <c r="T19" s="485"/>
      <c r="U19" s="485"/>
      <c r="V19" s="485"/>
      <c r="W19" s="485"/>
      <c r="X19" s="485"/>
      <c r="Y19" s="485"/>
      <c r="Z19" s="485"/>
      <c r="AA19" s="485"/>
      <c r="AB19" s="485"/>
      <c r="AC19" s="485"/>
      <c r="AD19" s="485"/>
      <c r="AE19" s="485"/>
      <c r="AF19" s="485"/>
      <c r="AG19" s="485"/>
      <c r="AH19" s="485"/>
      <c r="AI19" s="485"/>
      <c r="AJ19" s="485"/>
      <c r="AK19" s="485"/>
      <c r="AL19" s="485"/>
      <c r="AM19" s="485"/>
      <c r="AN19" s="485"/>
      <c r="AO19" s="485"/>
      <c r="AP19" s="485"/>
      <c r="AQ19" s="485"/>
      <c r="AR19" s="485"/>
      <c r="AS19" s="485"/>
      <c r="AT19" s="485"/>
      <c r="AU19" s="485"/>
      <c r="AV19" s="485"/>
      <c r="AW19" s="485"/>
      <c r="AX19" s="485"/>
      <c r="AY19" s="485"/>
      <c r="AZ19" s="485"/>
      <c r="BA19" s="485"/>
      <c r="BB19" s="485"/>
      <c r="BC19" s="485"/>
      <c r="BD19" s="485"/>
      <c r="BE19" s="485"/>
      <c r="BF19" s="485"/>
      <c r="BG19" s="485"/>
      <c r="BH19" s="485"/>
      <c r="BI19" s="485"/>
      <c r="BJ19" s="485"/>
      <c r="BK19" s="485"/>
      <c r="BL19" s="485"/>
      <c r="BM19" s="485"/>
      <c r="BN19" s="485"/>
      <c r="BO19" s="485"/>
      <c r="BP19" s="485"/>
      <c r="BQ19" s="485"/>
      <c r="BR19" s="485"/>
      <c r="BS19" s="485"/>
      <c r="BT19" s="485"/>
      <c r="BU19" s="485"/>
      <c r="BV19" s="485"/>
      <c r="BW19" s="485"/>
      <c r="BX19" s="485"/>
      <c r="BY19" s="485"/>
      <c r="BZ19" s="485"/>
      <c r="CA19" s="485"/>
      <c r="CB19" s="485"/>
      <c r="CC19" s="485"/>
      <c r="CD19" s="485"/>
      <c r="CE19" s="485"/>
      <c r="CF19" s="485"/>
      <c r="CG19" s="485"/>
      <c r="CH19" s="485"/>
      <c r="CI19" s="485"/>
      <c r="CJ19" s="485"/>
      <c r="CK19" s="485"/>
      <c r="CL19" s="485"/>
      <c r="CM19" s="485"/>
      <c r="CN19" s="485"/>
      <c r="CO19" s="485"/>
      <c r="CP19" s="485"/>
      <c r="CQ19" s="485"/>
      <c r="CR19" s="485"/>
      <c r="CS19" s="485"/>
      <c r="CT19" s="485"/>
      <c r="CU19" s="485"/>
      <c r="CV19" s="485"/>
      <c r="CW19" s="485"/>
      <c r="CX19" s="485"/>
      <c r="CY19" s="485"/>
      <c r="CZ19" s="485"/>
      <c r="DA19" s="485"/>
      <c r="DB19" s="485"/>
      <c r="DC19" s="485"/>
      <c r="DD19" s="485"/>
      <c r="DE19" s="485"/>
      <c r="DF19" s="485"/>
      <c r="DG19" s="485"/>
      <c r="DH19" s="485"/>
      <c r="DI19" s="485"/>
      <c r="DJ19" s="485"/>
      <c r="DK19" s="485"/>
      <c r="DL19" s="485"/>
      <c r="DM19" s="485"/>
      <c r="DN19" s="485"/>
      <c r="DO19" s="485"/>
      <c r="DP19" s="485"/>
      <c r="DQ19" s="485"/>
      <c r="DR19" s="485"/>
      <c r="DS19" s="485"/>
      <c r="DT19" s="485"/>
      <c r="DU19" s="485"/>
      <c r="DV19" s="485"/>
      <c r="DW19" s="485"/>
      <c r="DX19" s="485"/>
      <c r="DY19" s="485"/>
      <c r="DZ19" s="485"/>
      <c r="EA19" s="485"/>
      <c r="EB19" s="485"/>
      <c r="EC19" s="485"/>
      <c r="ED19" s="485"/>
      <c r="EE19" s="485"/>
      <c r="EF19" s="485"/>
      <c r="EG19" s="485"/>
      <c r="EH19" s="485"/>
      <c r="EI19" s="485"/>
      <c r="EJ19" s="485"/>
      <c r="EK19" s="485"/>
      <c r="EL19" s="485"/>
      <c r="EM19" s="485"/>
      <c r="EN19" s="485"/>
      <c r="EO19" s="485"/>
      <c r="EP19" s="485"/>
      <c r="EQ19" s="485"/>
      <c r="ER19" s="485"/>
      <c r="ES19" s="485"/>
      <c r="ET19" s="485"/>
      <c r="EU19" s="485"/>
      <c r="EV19" s="485"/>
      <c r="EW19" s="485"/>
      <c r="EX19" s="485"/>
      <c r="EY19" s="485"/>
      <c r="EZ19" s="485"/>
      <c r="FA19" s="485"/>
      <c r="FB19" s="485"/>
      <c r="FC19" s="485"/>
      <c r="FD19" s="485"/>
      <c r="FE19" s="485"/>
      <c r="FF19" s="485"/>
      <c r="FG19" s="485"/>
      <c r="FH19" s="485"/>
      <c r="FI19" s="485"/>
      <c r="FJ19" s="485"/>
      <c r="FK19" s="485"/>
      <c r="FL19" s="485"/>
      <c r="FM19" s="485"/>
      <c r="FN19" s="485"/>
      <c r="FO19" s="485"/>
      <c r="FP19" s="485"/>
      <c r="FQ19" s="485"/>
      <c r="FR19" s="485"/>
      <c r="FS19" s="485"/>
      <c r="FT19" s="485"/>
      <c r="FU19" s="485"/>
      <c r="FV19" s="485"/>
      <c r="FW19" s="485"/>
      <c r="FX19" s="485"/>
      <c r="FY19" s="485"/>
      <c r="FZ19" s="485"/>
      <c r="GA19" s="485"/>
      <c r="GB19" s="485"/>
      <c r="GC19" s="485"/>
      <c r="GD19" s="485"/>
      <c r="GE19" s="485"/>
      <c r="GF19" s="485"/>
      <c r="GG19" s="485"/>
      <c r="GH19" s="485"/>
      <c r="GI19" s="485"/>
      <c r="GJ19" s="485"/>
      <c r="GK19" s="485"/>
      <c r="GL19" s="485"/>
      <c r="GM19" s="485"/>
      <c r="GN19" s="485"/>
      <c r="GO19" s="485"/>
      <c r="GP19" s="485"/>
      <c r="GQ19" s="485"/>
      <c r="GR19" s="485"/>
      <c r="GS19" s="485"/>
      <c r="GT19" s="485"/>
      <c r="GU19" s="485"/>
      <c r="GV19" s="485"/>
      <c r="GW19" s="485"/>
      <c r="GX19" s="485"/>
      <c r="GY19" s="485"/>
      <c r="GZ19" s="485"/>
      <c r="HA19" s="485"/>
      <c r="HB19" s="485"/>
      <c r="HC19" s="485"/>
      <c r="HD19" s="485"/>
      <c r="HE19" s="485"/>
      <c r="HF19" s="485"/>
      <c r="HG19" s="485"/>
      <c r="HH19" s="485"/>
      <c r="HI19" s="485"/>
      <c r="HJ19" s="485"/>
      <c r="HK19" s="485"/>
      <c r="HL19" s="485"/>
      <c r="HM19" s="485"/>
      <c r="HN19" s="485"/>
      <c r="HO19" s="485"/>
      <c r="HP19" s="485"/>
      <c r="HQ19" s="485"/>
      <c r="HR19" s="485"/>
      <c r="HS19" s="485"/>
      <c r="HT19" s="485"/>
      <c r="HU19" s="485"/>
      <c r="HV19" s="485"/>
      <c r="HW19" s="485"/>
      <c r="HX19" s="485"/>
      <c r="HY19" s="485"/>
      <c r="HZ19" s="485"/>
      <c r="IA19" s="485"/>
      <c r="IB19" s="485"/>
      <c r="IC19" s="485"/>
      <c r="ID19" s="485"/>
      <c r="IE19" s="485"/>
      <c r="IF19" s="485"/>
      <c r="IG19" s="485"/>
      <c r="IH19" s="485"/>
      <c r="II19" s="485"/>
      <c r="IJ19" s="485"/>
      <c r="IK19" s="485"/>
      <c r="IL19" s="485"/>
      <c r="IM19" s="485"/>
      <c r="IN19" s="485"/>
      <c r="IO19" s="485"/>
      <c r="IP19" s="485"/>
      <c r="IQ19" s="485"/>
      <c r="IR19" s="485"/>
      <c r="IS19" s="485"/>
      <c r="IT19" s="485"/>
      <c r="IU19" s="485"/>
      <c r="IV19" s="485"/>
    </row>
    <row r="20" spans="1:256">
      <c r="A20" s="419" t="s">
        <v>1216</v>
      </c>
      <c r="B20" s="4"/>
      <c r="C20" s="4"/>
      <c r="D20" s="4"/>
      <c r="E20" s="4"/>
      <c r="F20" s="4"/>
      <c r="G20" s="4"/>
      <c r="H20" s="4"/>
      <c r="I20" s="4"/>
    </row>
    <row r="21" spans="1:256" s="486" customFormat="1" ht="13.5" customHeight="1">
      <c r="A21" s="420" t="s">
        <v>1217</v>
      </c>
      <c r="B21" s="420"/>
      <c r="C21" s="420"/>
      <c r="D21" s="420"/>
      <c r="E21" s="416"/>
      <c r="F21" s="416"/>
      <c r="G21" s="416"/>
      <c r="H21" s="416"/>
      <c r="I21" s="416"/>
      <c r="J21" s="485"/>
      <c r="K21" s="485"/>
      <c r="L21" s="485"/>
      <c r="M21" s="485"/>
      <c r="N21" s="485"/>
      <c r="O21" s="485"/>
      <c r="P21" s="485"/>
      <c r="Q21" s="485"/>
      <c r="R21" s="485"/>
      <c r="S21" s="485"/>
      <c r="T21" s="485"/>
      <c r="U21" s="485"/>
      <c r="V21" s="485"/>
      <c r="W21" s="485"/>
      <c r="X21" s="485"/>
      <c r="Y21" s="485"/>
      <c r="Z21" s="485"/>
      <c r="AA21" s="485"/>
      <c r="AB21" s="485"/>
      <c r="AC21" s="485"/>
      <c r="AD21" s="485"/>
      <c r="AE21" s="485"/>
      <c r="AF21" s="485"/>
      <c r="AG21" s="485"/>
      <c r="AH21" s="485"/>
      <c r="AI21" s="485"/>
      <c r="AJ21" s="485"/>
      <c r="AK21" s="485"/>
      <c r="AL21" s="485"/>
      <c r="AM21" s="485"/>
      <c r="AN21" s="485"/>
      <c r="AO21" s="485"/>
      <c r="AP21" s="485"/>
      <c r="AQ21" s="485"/>
      <c r="AR21" s="485"/>
      <c r="AS21" s="485"/>
      <c r="AT21" s="485"/>
      <c r="AU21" s="485"/>
      <c r="AV21" s="485"/>
      <c r="AW21" s="485"/>
      <c r="AX21" s="485"/>
      <c r="AY21" s="485"/>
      <c r="AZ21" s="485"/>
      <c r="BA21" s="485"/>
      <c r="BB21" s="485"/>
      <c r="BC21" s="485"/>
      <c r="BD21" s="485"/>
      <c r="BE21" s="485"/>
      <c r="BF21" s="485"/>
      <c r="BG21" s="485"/>
      <c r="BH21" s="485"/>
      <c r="BI21" s="485"/>
      <c r="BJ21" s="485"/>
      <c r="BK21" s="485"/>
      <c r="BL21" s="485"/>
      <c r="BM21" s="485"/>
      <c r="BN21" s="485"/>
      <c r="BO21" s="485"/>
      <c r="BP21" s="485"/>
      <c r="BQ21" s="485"/>
      <c r="BR21" s="485"/>
      <c r="BS21" s="485"/>
      <c r="BT21" s="485"/>
      <c r="BU21" s="485"/>
      <c r="BV21" s="485"/>
      <c r="BW21" s="485"/>
      <c r="BX21" s="485"/>
      <c r="BY21" s="485"/>
      <c r="BZ21" s="485"/>
      <c r="CA21" s="485"/>
      <c r="CB21" s="485"/>
      <c r="CC21" s="485"/>
      <c r="CD21" s="485"/>
      <c r="CE21" s="485"/>
      <c r="CF21" s="485"/>
      <c r="CG21" s="485"/>
      <c r="CH21" s="485"/>
      <c r="CI21" s="485"/>
      <c r="CJ21" s="485"/>
      <c r="CK21" s="485"/>
      <c r="CL21" s="485"/>
      <c r="CM21" s="485"/>
      <c r="CN21" s="485"/>
      <c r="CO21" s="485"/>
      <c r="CP21" s="485"/>
      <c r="CQ21" s="485"/>
      <c r="CR21" s="485"/>
      <c r="CS21" s="485"/>
      <c r="CT21" s="485"/>
      <c r="CU21" s="485"/>
      <c r="CV21" s="485"/>
      <c r="CW21" s="485"/>
      <c r="CX21" s="485"/>
      <c r="CY21" s="485"/>
      <c r="CZ21" s="485"/>
      <c r="DA21" s="485"/>
      <c r="DB21" s="485"/>
      <c r="DC21" s="485"/>
      <c r="DD21" s="485"/>
      <c r="DE21" s="485"/>
      <c r="DF21" s="485"/>
      <c r="DG21" s="485"/>
      <c r="DH21" s="485"/>
      <c r="DI21" s="485"/>
      <c r="DJ21" s="485"/>
      <c r="DK21" s="485"/>
      <c r="DL21" s="485"/>
      <c r="DM21" s="485"/>
      <c r="DN21" s="485"/>
      <c r="DO21" s="485"/>
      <c r="DP21" s="485"/>
      <c r="DQ21" s="485"/>
      <c r="DR21" s="485"/>
      <c r="DS21" s="485"/>
      <c r="DT21" s="485"/>
      <c r="DU21" s="485"/>
      <c r="DV21" s="485"/>
      <c r="DW21" s="485"/>
      <c r="DX21" s="485"/>
      <c r="DY21" s="485"/>
      <c r="DZ21" s="485"/>
      <c r="EA21" s="485"/>
      <c r="EB21" s="485"/>
      <c r="EC21" s="485"/>
      <c r="ED21" s="485"/>
      <c r="EE21" s="485"/>
      <c r="EF21" s="485"/>
      <c r="EG21" s="485"/>
      <c r="EH21" s="485"/>
      <c r="EI21" s="485"/>
      <c r="EJ21" s="485"/>
      <c r="EK21" s="485"/>
      <c r="EL21" s="485"/>
      <c r="EM21" s="485"/>
      <c r="EN21" s="485"/>
      <c r="EO21" s="485"/>
      <c r="EP21" s="485"/>
      <c r="EQ21" s="485"/>
      <c r="ER21" s="485"/>
      <c r="ES21" s="485"/>
      <c r="ET21" s="485"/>
      <c r="EU21" s="485"/>
      <c r="EV21" s="485"/>
      <c r="EW21" s="485"/>
      <c r="EX21" s="485"/>
      <c r="EY21" s="485"/>
      <c r="EZ21" s="485"/>
      <c r="FA21" s="485"/>
      <c r="FB21" s="485"/>
      <c r="FC21" s="485"/>
      <c r="FD21" s="485"/>
      <c r="FE21" s="485"/>
      <c r="FF21" s="485"/>
      <c r="FG21" s="485"/>
      <c r="FH21" s="485"/>
      <c r="FI21" s="485"/>
      <c r="FJ21" s="485"/>
      <c r="FK21" s="485"/>
      <c r="FL21" s="485"/>
      <c r="FM21" s="485"/>
      <c r="FN21" s="485"/>
      <c r="FO21" s="485"/>
      <c r="FP21" s="485"/>
      <c r="FQ21" s="485"/>
      <c r="FR21" s="485"/>
      <c r="FS21" s="485"/>
      <c r="FT21" s="485"/>
      <c r="FU21" s="485"/>
      <c r="FV21" s="485"/>
      <c r="FW21" s="485"/>
      <c r="FX21" s="485"/>
      <c r="FY21" s="485"/>
      <c r="FZ21" s="485"/>
      <c r="GA21" s="485"/>
      <c r="GB21" s="485"/>
      <c r="GC21" s="485"/>
      <c r="GD21" s="485"/>
      <c r="GE21" s="485"/>
      <c r="GF21" s="485"/>
      <c r="GG21" s="485"/>
      <c r="GH21" s="485"/>
      <c r="GI21" s="485"/>
      <c r="GJ21" s="485"/>
      <c r="GK21" s="485"/>
      <c r="GL21" s="485"/>
      <c r="GM21" s="485"/>
      <c r="GN21" s="485"/>
      <c r="GO21" s="485"/>
      <c r="GP21" s="485"/>
      <c r="GQ21" s="485"/>
      <c r="GR21" s="485"/>
      <c r="GS21" s="485"/>
      <c r="GT21" s="485"/>
      <c r="GU21" s="485"/>
      <c r="GV21" s="485"/>
      <c r="GW21" s="485"/>
      <c r="GX21" s="485"/>
      <c r="GY21" s="485"/>
      <c r="GZ21" s="485"/>
      <c r="HA21" s="485"/>
      <c r="HB21" s="485"/>
      <c r="HC21" s="485"/>
      <c r="HD21" s="485"/>
      <c r="HE21" s="485"/>
      <c r="HF21" s="485"/>
      <c r="HG21" s="485"/>
      <c r="HH21" s="485"/>
      <c r="HI21" s="485"/>
      <c r="HJ21" s="485"/>
      <c r="HK21" s="485"/>
      <c r="HL21" s="485"/>
      <c r="HM21" s="485"/>
      <c r="HN21" s="485"/>
      <c r="HO21" s="485"/>
      <c r="HP21" s="485"/>
      <c r="HQ21" s="485"/>
      <c r="HR21" s="485"/>
      <c r="HS21" s="485"/>
      <c r="HT21" s="485"/>
      <c r="HU21" s="485"/>
      <c r="HV21" s="485"/>
      <c r="HW21" s="485"/>
      <c r="HX21" s="485"/>
      <c r="HY21" s="485"/>
      <c r="HZ21" s="485"/>
      <c r="IA21" s="485"/>
      <c r="IB21" s="485"/>
      <c r="IC21" s="485"/>
      <c r="ID21" s="485"/>
      <c r="IE21" s="485"/>
      <c r="IF21" s="485"/>
      <c r="IG21" s="485"/>
      <c r="IH21" s="485"/>
      <c r="II21" s="485"/>
      <c r="IJ21" s="485"/>
      <c r="IK21" s="485"/>
      <c r="IL21" s="485"/>
      <c r="IM21" s="485"/>
      <c r="IN21" s="485"/>
      <c r="IO21" s="485"/>
      <c r="IP21" s="485"/>
      <c r="IQ21" s="485"/>
      <c r="IR21" s="485"/>
      <c r="IS21" s="485"/>
      <c r="IT21" s="485"/>
      <c r="IU21" s="485"/>
      <c r="IV21" s="485"/>
    </row>
    <row r="22" spans="1:256" s="486" customFormat="1">
      <c r="A22" s="417" t="s">
        <v>872</v>
      </c>
      <c r="B22" s="420"/>
      <c r="C22" s="420"/>
      <c r="D22" s="416"/>
      <c r="E22" s="416"/>
      <c r="F22" s="416"/>
      <c r="G22" s="416"/>
      <c r="H22" s="416"/>
      <c r="I22" s="416"/>
      <c r="J22" s="485"/>
      <c r="K22" s="485"/>
      <c r="L22" s="485"/>
      <c r="M22" s="485"/>
      <c r="N22" s="485"/>
      <c r="O22" s="485"/>
      <c r="P22" s="485"/>
      <c r="Q22" s="485"/>
      <c r="R22" s="485"/>
      <c r="S22" s="485"/>
      <c r="T22" s="485"/>
      <c r="U22" s="485"/>
      <c r="V22" s="485"/>
      <c r="W22" s="485"/>
      <c r="X22" s="485"/>
      <c r="Y22" s="485"/>
      <c r="Z22" s="485"/>
      <c r="AA22" s="485"/>
      <c r="AB22" s="485"/>
      <c r="AC22" s="485"/>
      <c r="AD22" s="485"/>
      <c r="AE22" s="485"/>
      <c r="AF22" s="485"/>
      <c r="AG22" s="485"/>
      <c r="AH22" s="485"/>
      <c r="AI22" s="485"/>
      <c r="AJ22" s="485"/>
      <c r="AK22" s="485"/>
      <c r="AL22" s="485"/>
      <c r="AM22" s="485"/>
      <c r="AN22" s="485"/>
      <c r="AO22" s="485"/>
      <c r="AP22" s="485"/>
      <c r="AQ22" s="485"/>
      <c r="AR22" s="485"/>
      <c r="AS22" s="485"/>
      <c r="AT22" s="485"/>
      <c r="AU22" s="485"/>
      <c r="AV22" s="485"/>
      <c r="AW22" s="485"/>
      <c r="AX22" s="485"/>
      <c r="AY22" s="485"/>
      <c r="AZ22" s="485"/>
      <c r="BA22" s="485"/>
      <c r="BB22" s="485"/>
      <c r="BC22" s="485"/>
      <c r="BD22" s="485"/>
      <c r="BE22" s="485"/>
      <c r="BF22" s="485"/>
      <c r="BG22" s="485"/>
      <c r="BH22" s="485"/>
      <c r="BI22" s="485"/>
      <c r="BJ22" s="485"/>
      <c r="BK22" s="485"/>
      <c r="BL22" s="485"/>
      <c r="BM22" s="485"/>
      <c r="BN22" s="485"/>
      <c r="BO22" s="485"/>
      <c r="BP22" s="485"/>
      <c r="BQ22" s="485"/>
      <c r="BR22" s="485"/>
      <c r="BS22" s="485"/>
      <c r="BT22" s="485"/>
      <c r="BU22" s="485"/>
      <c r="BV22" s="485"/>
      <c r="BW22" s="485"/>
      <c r="BX22" s="485"/>
      <c r="BY22" s="485"/>
      <c r="BZ22" s="485"/>
      <c r="CA22" s="485"/>
      <c r="CB22" s="485"/>
      <c r="CC22" s="485"/>
      <c r="CD22" s="485"/>
      <c r="CE22" s="485"/>
      <c r="CF22" s="485"/>
      <c r="CG22" s="485"/>
      <c r="CH22" s="485"/>
      <c r="CI22" s="485"/>
      <c r="CJ22" s="485"/>
      <c r="CK22" s="485"/>
      <c r="CL22" s="485"/>
      <c r="CM22" s="485"/>
      <c r="CN22" s="485"/>
      <c r="CO22" s="485"/>
      <c r="CP22" s="485"/>
      <c r="CQ22" s="485"/>
      <c r="CR22" s="485"/>
      <c r="CS22" s="485"/>
      <c r="CT22" s="485"/>
      <c r="CU22" s="485"/>
      <c r="CV22" s="485"/>
      <c r="CW22" s="485"/>
      <c r="CX22" s="485"/>
      <c r="CY22" s="485"/>
      <c r="CZ22" s="485"/>
      <c r="DA22" s="485"/>
      <c r="DB22" s="485"/>
      <c r="DC22" s="485"/>
      <c r="DD22" s="485"/>
      <c r="DE22" s="485"/>
      <c r="DF22" s="485"/>
      <c r="DG22" s="485"/>
      <c r="DH22" s="485"/>
      <c r="DI22" s="485"/>
      <c r="DJ22" s="485"/>
      <c r="DK22" s="485"/>
      <c r="DL22" s="485"/>
      <c r="DM22" s="485"/>
      <c r="DN22" s="485"/>
      <c r="DO22" s="485"/>
      <c r="DP22" s="485"/>
      <c r="DQ22" s="485"/>
      <c r="DR22" s="485"/>
      <c r="DS22" s="485"/>
      <c r="DT22" s="485"/>
      <c r="DU22" s="485"/>
      <c r="DV22" s="485"/>
      <c r="DW22" s="485"/>
      <c r="DX22" s="485"/>
      <c r="DY22" s="485"/>
      <c r="DZ22" s="485"/>
      <c r="EA22" s="485"/>
      <c r="EB22" s="485"/>
      <c r="EC22" s="485"/>
      <c r="ED22" s="485"/>
      <c r="EE22" s="485"/>
      <c r="EF22" s="485"/>
      <c r="EG22" s="485"/>
      <c r="EH22" s="485"/>
      <c r="EI22" s="485"/>
      <c r="EJ22" s="485"/>
      <c r="EK22" s="485"/>
      <c r="EL22" s="485"/>
      <c r="EM22" s="485"/>
      <c r="EN22" s="485"/>
      <c r="EO22" s="485"/>
      <c r="EP22" s="485"/>
      <c r="EQ22" s="485"/>
      <c r="ER22" s="485"/>
      <c r="ES22" s="485"/>
      <c r="ET22" s="485"/>
      <c r="EU22" s="485"/>
      <c r="EV22" s="485"/>
      <c r="EW22" s="485"/>
      <c r="EX22" s="485"/>
      <c r="EY22" s="485"/>
      <c r="EZ22" s="485"/>
      <c r="FA22" s="485"/>
      <c r="FB22" s="485"/>
      <c r="FC22" s="485"/>
      <c r="FD22" s="485"/>
      <c r="FE22" s="485"/>
      <c r="FF22" s="485"/>
      <c r="FG22" s="485"/>
      <c r="FH22" s="485"/>
      <c r="FI22" s="485"/>
      <c r="FJ22" s="485"/>
      <c r="FK22" s="485"/>
      <c r="FL22" s="485"/>
      <c r="FM22" s="485"/>
      <c r="FN22" s="485"/>
      <c r="FO22" s="485"/>
      <c r="FP22" s="485"/>
      <c r="FQ22" s="485"/>
      <c r="FR22" s="485"/>
      <c r="FS22" s="485"/>
      <c r="FT22" s="485"/>
      <c r="FU22" s="485"/>
      <c r="FV22" s="485"/>
      <c r="FW22" s="485"/>
      <c r="FX22" s="485"/>
      <c r="FY22" s="485"/>
      <c r="FZ22" s="485"/>
      <c r="GA22" s="485"/>
      <c r="GB22" s="485"/>
      <c r="GC22" s="485"/>
      <c r="GD22" s="485"/>
      <c r="GE22" s="485"/>
      <c r="GF22" s="485"/>
      <c r="GG22" s="485"/>
      <c r="GH22" s="485"/>
      <c r="GI22" s="485"/>
      <c r="GJ22" s="485"/>
      <c r="GK22" s="485"/>
      <c r="GL22" s="485"/>
      <c r="GM22" s="485"/>
      <c r="GN22" s="485"/>
      <c r="GO22" s="485"/>
      <c r="GP22" s="485"/>
      <c r="GQ22" s="485"/>
      <c r="GR22" s="485"/>
      <c r="GS22" s="485"/>
      <c r="GT22" s="485"/>
      <c r="GU22" s="485"/>
      <c r="GV22" s="485"/>
      <c r="GW22" s="485"/>
      <c r="GX22" s="485"/>
      <c r="GY22" s="485"/>
      <c r="GZ22" s="485"/>
      <c r="HA22" s="485"/>
      <c r="HB22" s="485"/>
      <c r="HC22" s="485"/>
      <c r="HD22" s="485"/>
      <c r="HE22" s="485"/>
      <c r="HF22" s="485"/>
      <c r="HG22" s="485"/>
      <c r="HH22" s="485"/>
      <c r="HI22" s="485"/>
      <c r="HJ22" s="485"/>
      <c r="HK22" s="485"/>
      <c r="HL22" s="485"/>
      <c r="HM22" s="485"/>
      <c r="HN22" s="485"/>
      <c r="HO22" s="485"/>
      <c r="HP22" s="485"/>
      <c r="HQ22" s="485"/>
      <c r="HR22" s="485"/>
      <c r="HS22" s="485"/>
      <c r="HT22" s="485"/>
      <c r="HU22" s="485"/>
      <c r="HV22" s="485"/>
      <c r="HW22" s="485"/>
      <c r="HX22" s="485"/>
      <c r="HY22" s="485"/>
      <c r="HZ22" s="485"/>
      <c r="IA22" s="485"/>
      <c r="IB22" s="485"/>
      <c r="IC22" s="485"/>
      <c r="ID22" s="485"/>
      <c r="IE22" s="485"/>
      <c r="IF22" s="485"/>
      <c r="IG22" s="485"/>
      <c r="IH22" s="485"/>
      <c r="II22" s="485"/>
      <c r="IJ22" s="485"/>
      <c r="IK22" s="485"/>
      <c r="IL22" s="485"/>
      <c r="IM22" s="485"/>
      <c r="IN22" s="485"/>
      <c r="IO22" s="485"/>
      <c r="IP22" s="485"/>
      <c r="IQ22" s="485"/>
      <c r="IR22" s="485"/>
      <c r="IS22" s="485"/>
      <c r="IT22" s="485"/>
      <c r="IU22" s="485"/>
      <c r="IV22" s="485"/>
    </row>
    <row r="23" spans="1:256">
      <c r="B23" s="491"/>
      <c r="C23" s="491"/>
      <c r="D23" s="491"/>
      <c r="E23" s="491"/>
      <c r="F23" s="491"/>
      <c r="G23" s="491"/>
      <c r="H23" s="491"/>
      <c r="I23" s="491"/>
      <c r="L23" s="492"/>
      <c r="M23" s="493"/>
      <c r="N23" s="493"/>
      <c r="O23" s="494"/>
    </row>
    <row r="26" spans="1:256">
      <c r="F26" s="906"/>
    </row>
    <row r="27" spans="1:256" ht="15" customHeight="1"/>
    <row r="28" spans="1:256" ht="15" customHeight="1"/>
    <row r="41" spans="1:9">
      <c r="A41" s="495"/>
      <c r="B41" s="496"/>
      <c r="C41" s="496"/>
      <c r="D41" s="496"/>
      <c r="F41" s="485"/>
      <c r="G41" s="485"/>
      <c r="H41" s="485"/>
      <c r="I41" s="485"/>
    </row>
    <row r="42" spans="1:9">
      <c r="A42" s="497"/>
      <c r="B42" s="498"/>
      <c r="C42" s="499"/>
      <c r="D42" s="500"/>
      <c r="F42" s="497"/>
      <c r="G42" s="498"/>
      <c r="H42" s="499"/>
      <c r="I42" s="500"/>
    </row>
    <row r="43" spans="1:9">
      <c r="A43" s="1166"/>
      <c r="B43" s="1166"/>
      <c r="C43" s="1166"/>
      <c r="D43" s="1166"/>
      <c r="F43" s="501"/>
      <c r="G43" s="502"/>
      <c r="H43" s="502"/>
      <c r="I43" s="502"/>
    </row>
    <row r="44" spans="1:9">
      <c r="A44" s="503"/>
      <c r="B44" s="500"/>
      <c r="C44" s="1167"/>
      <c r="D44" s="1167"/>
      <c r="F44" s="504"/>
      <c r="G44" s="485"/>
      <c r="H44" s="485"/>
      <c r="I44" s="485"/>
    </row>
    <row r="45" spans="1:9">
      <c r="A45" s="1166"/>
      <c r="B45" s="1166"/>
      <c r="C45" s="1166"/>
      <c r="D45" s="1166"/>
      <c r="F45" s="485"/>
      <c r="G45" s="485"/>
      <c r="H45" s="485"/>
      <c r="I45" s="485"/>
    </row>
    <row r="46" spans="1:9">
      <c r="F46" s="504"/>
      <c r="G46" s="485"/>
      <c r="H46" s="485"/>
      <c r="I46" s="485"/>
    </row>
  </sheetData>
  <mergeCells count="6">
    <mergeCell ref="A43:D43"/>
    <mergeCell ref="C44:D44"/>
    <mergeCell ref="A45:D45"/>
    <mergeCell ref="B2:E2"/>
    <mergeCell ref="F2:I2"/>
    <mergeCell ref="A5:I5"/>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1"/>
  <sheetViews>
    <sheetView zoomScaleNormal="100" workbookViewId="0">
      <selection activeCell="D25" sqref="D25"/>
    </sheetView>
  </sheetViews>
  <sheetFormatPr defaultColWidth="9.140625" defaultRowHeight="15"/>
  <cols>
    <col min="1" max="1" width="80.85546875" style="16" bestFit="1" customWidth="1"/>
    <col min="2" max="2" width="8.42578125" style="16" bestFit="1" customWidth="1"/>
    <col min="3" max="3" width="12.85546875" style="16" bestFit="1" customWidth="1"/>
    <col min="4" max="4" width="13.140625" style="16" bestFit="1" customWidth="1"/>
    <col min="5" max="7" width="12.42578125" style="16" bestFit="1" customWidth="1"/>
    <col min="8" max="8" width="10.140625" style="16" bestFit="1" customWidth="1"/>
    <col min="9" max="9" width="11" style="16" bestFit="1" customWidth="1"/>
    <col min="10" max="11" width="12.42578125" style="16" bestFit="1" customWidth="1"/>
    <col min="12" max="12" width="10" style="16" bestFit="1" customWidth="1"/>
    <col min="13" max="13" width="4.5703125" style="16" bestFit="1" customWidth="1"/>
    <col min="14" max="16384" width="9.140625" style="16"/>
  </cols>
  <sheetData>
    <row r="1" spans="1:12" ht="15.75" customHeight="1">
      <c r="A1" s="38" t="s">
        <v>1018</v>
      </c>
    </row>
    <row r="2" spans="1:12" s="34" customFormat="1" ht="18.75" customHeight="1">
      <c r="A2" s="1057" t="s">
        <v>379</v>
      </c>
      <c r="B2" s="1057" t="s">
        <v>380</v>
      </c>
      <c r="C2" s="1054" t="s">
        <v>381</v>
      </c>
      <c r="D2" s="1061"/>
      <c r="E2" s="1061"/>
      <c r="F2" s="1061"/>
      <c r="G2" s="1061"/>
      <c r="H2" s="1177" t="s">
        <v>382</v>
      </c>
      <c r="I2" s="1177"/>
      <c r="J2" s="1177"/>
      <c r="K2" s="1177"/>
      <c r="L2" s="1177"/>
    </row>
    <row r="3" spans="1:12" s="34" customFormat="1" ht="51" customHeight="1">
      <c r="A3" s="1059"/>
      <c r="B3" s="1059"/>
      <c r="C3" s="829">
        <v>44593</v>
      </c>
      <c r="D3" s="829">
        <v>44562</v>
      </c>
      <c r="E3" s="829">
        <v>44228</v>
      </c>
      <c r="F3" s="18" t="s">
        <v>969</v>
      </c>
      <c r="G3" s="433" t="s">
        <v>970</v>
      </c>
      <c r="H3" s="829">
        <v>44593</v>
      </c>
      <c r="I3" s="829">
        <v>44562</v>
      </c>
      <c r="J3" s="829">
        <v>44228</v>
      </c>
      <c r="K3" s="434" t="s">
        <v>969</v>
      </c>
      <c r="L3" s="434" t="s">
        <v>970</v>
      </c>
    </row>
    <row r="4" spans="1:12" s="34" customFormat="1" ht="18" customHeight="1">
      <c r="A4" s="102" t="s">
        <v>383</v>
      </c>
      <c r="B4" s="139" t="s">
        <v>384</v>
      </c>
      <c r="C4" s="21">
        <v>5826</v>
      </c>
      <c r="D4" s="21">
        <v>5816</v>
      </c>
      <c r="E4" s="21">
        <v>5654</v>
      </c>
      <c r="F4" s="64">
        <v>3.0420940926777504</v>
      </c>
      <c r="G4" s="142">
        <v>0.17193947730398898</v>
      </c>
      <c r="H4" s="21">
        <v>5877</v>
      </c>
      <c r="I4" s="21">
        <v>5871</v>
      </c>
      <c r="J4" s="21">
        <v>5749</v>
      </c>
      <c r="K4" s="80">
        <v>2.226474169420769</v>
      </c>
      <c r="L4" s="80">
        <v>0.1021972406745018</v>
      </c>
    </row>
    <row r="5" spans="1:12" s="34" customFormat="1" ht="18" customHeight="1">
      <c r="A5" s="102" t="s">
        <v>385</v>
      </c>
      <c r="B5" s="139" t="s">
        <v>384</v>
      </c>
      <c r="C5" s="21">
        <v>276</v>
      </c>
      <c r="D5" s="21">
        <v>278</v>
      </c>
      <c r="E5" s="21">
        <v>280</v>
      </c>
      <c r="F5" s="64">
        <v>-1.4285714285714286</v>
      </c>
      <c r="G5" s="142">
        <v>-0.71942446043165476</v>
      </c>
      <c r="H5" s="21">
        <v>584</v>
      </c>
      <c r="I5" s="21">
        <v>593</v>
      </c>
      <c r="J5" s="21">
        <v>592</v>
      </c>
      <c r="K5" s="80">
        <v>-1.3513513513513513</v>
      </c>
      <c r="L5" s="80">
        <v>-1.5177065767284992</v>
      </c>
    </row>
    <row r="6" spans="1:12" s="34" customFormat="1" ht="18" customHeight="1">
      <c r="A6" s="102" t="s">
        <v>386</v>
      </c>
      <c r="B6" s="139" t="s">
        <v>384</v>
      </c>
      <c r="C6" s="21">
        <v>4</v>
      </c>
      <c r="D6" s="21">
        <v>4</v>
      </c>
      <c r="E6" s="21">
        <v>4</v>
      </c>
      <c r="F6" s="64">
        <v>0</v>
      </c>
      <c r="G6" s="142">
        <v>0</v>
      </c>
      <c r="H6" s="21">
        <v>3</v>
      </c>
      <c r="I6" s="21">
        <v>3</v>
      </c>
      <c r="J6" s="21">
        <v>3</v>
      </c>
      <c r="K6" s="80">
        <v>0</v>
      </c>
      <c r="L6" s="80">
        <v>0</v>
      </c>
    </row>
    <row r="7" spans="1:12" s="34" customFormat="1" ht="18" customHeight="1">
      <c r="A7" s="102" t="s">
        <v>387</v>
      </c>
      <c r="B7" s="139" t="s">
        <v>388</v>
      </c>
      <c r="C7" s="21">
        <v>260.69206000000003</v>
      </c>
      <c r="D7" s="21">
        <v>254.83687</v>
      </c>
      <c r="E7" s="21">
        <v>213.45957999999999</v>
      </c>
      <c r="F7" s="64">
        <v>22.127130579007062</v>
      </c>
      <c r="G7" s="142">
        <v>2.2976227890414846</v>
      </c>
      <c r="H7" s="21">
        <v>607.62732000000005</v>
      </c>
      <c r="I7" s="21">
        <v>584.97541000000001</v>
      </c>
      <c r="J7" s="21">
        <v>317.73298999999997</v>
      </c>
      <c r="K7" s="80">
        <v>91.238347645298063</v>
      </c>
      <c r="L7" s="80">
        <v>3.8722841358408622</v>
      </c>
    </row>
    <row r="8" spans="1:12" s="34" customFormat="1" ht="18" customHeight="1">
      <c r="A8" s="102" t="s">
        <v>389</v>
      </c>
      <c r="B8" s="139" t="s">
        <v>390</v>
      </c>
      <c r="C8" s="21">
        <v>59659.8271083</v>
      </c>
      <c r="D8" s="21">
        <v>59251.120659</v>
      </c>
      <c r="E8" s="21">
        <v>57058.368755999996</v>
      </c>
      <c r="F8" s="64">
        <v>4.5592932448256267</v>
      </c>
      <c r="G8" s="142">
        <v>0.68978686774917397</v>
      </c>
      <c r="H8" s="21">
        <v>27253.792259599999</v>
      </c>
      <c r="I8" s="21">
        <v>27133.365852700001</v>
      </c>
      <c r="J8" s="21">
        <v>23748.915195900001</v>
      </c>
      <c r="K8" s="80">
        <v>14.75805119850307</v>
      </c>
      <c r="L8" s="80">
        <v>0.44383143452884527</v>
      </c>
    </row>
    <row r="9" spans="1:12" s="34" customFormat="1" ht="18" customHeight="1">
      <c r="A9" s="102" t="s">
        <v>391</v>
      </c>
      <c r="B9" s="139" t="s">
        <v>390</v>
      </c>
      <c r="C9" s="58">
        <v>21937725.392204687</v>
      </c>
      <c r="D9" s="58">
        <v>22900970.595516942</v>
      </c>
      <c r="E9" s="58">
        <v>17470906.348407902</v>
      </c>
      <c r="F9" s="64">
        <v>25.567185552476158</v>
      </c>
      <c r="G9" s="142">
        <v>-4.2061326584158785</v>
      </c>
      <c r="H9" s="21">
        <v>3105520.9309</v>
      </c>
      <c r="I9" s="21">
        <v>3328864.5628999998</v>
      </c>
      <c r="J9" s="21">
        <v>2412607.1184999999</v>
      </c>
      <c r="K9" s="80">
        <v>28.720540824351389</v>
      </c>
      <c r="L9" s="80">
        <v>-6.7093036613490202</v>
      </c>
    </row>
    <row r="10" spans="1:12" s="34" customFormat="1" ht="18" customHeight="1">
      <c r="A10" s="102" t="s">
        <v>392</v>
      </c>
      <c r="B10" s="139" t="s">
        <v>390</v>
      </c>
      <c r="C10" s="21">
        <v>64387.948754410303</v>
      </c>
      <c r="D10" s="21">
        <v>63947.132145292599</v>
      </c>
      <c r="E10" s="21">
        <v>61515.168495420898</v>
      </c>
      <c r="F10" s="64">
        <v>4.6700355851309281</v>
      </c>
      <c r="G10" s="142">
        <v>0.68934539255980498</v>
      </c>
      <c r="H10" s="21">
        <v>31153.064869428996</v>
      </c>
      <c r="I10" s="21">
        <v>30974.466351557203</v>
      </c>
      <c r="J10" s="21">
        <v>26376.247268154599</v>
      </c>
      <c r="K10" s="80">
        <v>18.110300349821543</v>
      </c>
      <c r="L10" s="80">
        <v>0.57659917638198166</v>
      </c>
    </row>
    <row r="11" spans="1:12" s="34" customFormat="1" ht="18" customHeight="1">
      <c r="A11" s="102" t="s">
        <v>393</v>
      </c>
      <c r="B11" s="139" t="s">
        <v>390</v>
      </c>
      <c r="C11" s="58">
        <v>25873215.872640915</v>
      </c>
      <c r="D11" s="58">
        <v>26864695.127872199</v>
      </c>
      <c r="E11" s="58">
        <v>21014588.216226917</v>
      </c>
      <c r="F11" s="64">
        <v>23.120261060658294</v>
      </c>
      <c r="G11" s="142">
        <v>-3.6906402641533087</v>
      </c>
      <c r="H11" s="21">
        <v>3353521.3812000002</v>
      </c>
      <c r="I11" s="21">
        <v>3577523.4465999999</v>
      </c>
      <c r="J11" s="21">
        <v>2615540.4580999999</v>
      </c>
      <c r="K11" s="80">
        <v>28.215236388891103</v>
      </c>
      <c r="L11" s="80">
        <v>-6.2613723919234241</v>
      </c>
    </row>
    <row r="12" spans="1:12" s="34" customFormat="1" ht="18" customHeight="1">
      <c r="A12" s="102" t="s">
        <v>394</v>
      </c>
      <c r="B12" s="139" t="s">
        <v>390</v>
      </c>
      <c r="C12" s="21">
        <v>1475.906322</v>
      </c>
      <c r="D12" s="21">
        <v>2279.1691366999999</v>
      </c>
      <c r="E12" s="21">
        <v>1631.9923931000001</v>
      </c>
      <c r="F12" s="64">
        <v>-9.5641420732060904</v>
      </c>
      <c r="G12" s="142">
        <v>-35.24366848276302</v>
      </c>
      <c r="H12" s="21">
        <v>2645.9868202999996</v>
      </c>
      <c r="I12" s="21">
        <v>4352.7786035999998</v>
      </c>
      <c r="J12" s="21">
        <v>2062.2473461</v>
      </c>
      <c r="K12" s="80">
        <v>28.30598741241846</v>
      </c>
      <c r="L12" s="80">
        <v>-39.211545974067796</v>
      </c>
    </row>
    <row r="13" spans="1:12" s="34" customFormat="1" ht="18" customHeight="1">
      <c r="A13" s="102" t="s">
        <v>395</v>
      </c>
      <c r="B13" s="139" t="s">
        <v>390</v>
      </c>
      <c r="C13" s="21">
        <v>73.795316099999994</v>
      </c>
      <c r="D13" s="21">
        <v>113.95845683499999</v>
      </c>
      <c r="E13" s="21">
        <v>85.894336478947366</v>
      </c>
      <c r="F13" s="64">
        <v>-14.085934969545788</v>
      </c>
      <c r="G13" s="142">
        <v>-35.243668482763027</v>
      </c>
      <c r="H13" s="21">
        <v>132.29934101499998</v>
      </c>
      <c r="I13" s="21">
        <v>217.63893017999999</v>
      </c>
      <c r="J13" s="21">
        <v>108.53933400526316</v>
      </c>
      <c r="K13" s="80">
        <v>21.890688041797532</v>
      </c>
      <c r="L13" s="80">
        <v>-39.211545974067796</v>
      </c>
    </row>
    <row r="14" spans="1:12" s="34" customFormat="1" ht="18" customHeight="1">
      <c r="A14" s="102" t="s">
        <v>396</v>
      </c>
      <c r="B14" s="139" t="s">
        <v>390</v>
      </c>
      <c r="C14" s="37">
        <v>403508.97166892374</v>
      </c>
      <c r="D14" s="37">
        <v>429471.4836492886</v>
      </c>
      <c r="E14" s="37">
        <v>456253.3066318045</v>
      </c>
      <c r="F14" s="64">
        <v>-11.560318401252779</v>
      </c>
      <c r="G14" s="142">
        <v>-6.0452237153808666</v>
      </c>
      <c r="H14" s="21">
        <v>191321.24357673997</v>
      </c>
      <c r="I14" s="21">
        <v>252904.52648482498</v>
      </c>
      <c r="J14" s="21">
        <v>216090.85403604002</v>
      </c>
      <c r="K14" s="80">
        <v>-11.462590848555269</v>
      </c>
      <c r="L14" s="80">
        <v>-24.350407548668443</v>
      </c>
    </row>
    <row r="15" spans="1:12" s="34" customFormat="1" ht="18" customHeight="1">
      <c r="A15" s="102" t="s">
        <v>397</v>
      </c>
      <c r="B15" s="139" t="s">
        <v>390</v>
      </c>
      <c r="C15" s="21">
        <v>20175.448583446185</v>
      </c>
      <c r="D15" s="21">
        <v>21473.574182464432</v>
      </c>
      <c r="E15" s="21">
        <v>24013.331927989708</v>
      </c>
      <c r="F15" s="64">
        <v>-15.982302481190139</v>
      </c>
      <c r="G15" s="142">
        <v>-6.045223715380887</v>
      </c>
      <c r="H15" s="21">
        <v>9566.062178836999</v>
      </c>
      <c r="I15" s="21">
        <v>12645.226324241248</v>
      </c>
      <c r="J15" s="21">
        <v>11373.202844002106</v>
      </c>
      <c r="K15" s="80">
        <v>-15.889461306127497</v>
      </c>
      <c r="L15" s="80">
        <v>-24.350407548668436</v>
      </c>
    </row>
    <row r="16" spans="1:12" s="34" customFormat="1" ht="18" customHeight="1">
      <c r="A16" s="102" t="s">
        <v>398</v>
      </c>
      <c r="B16" s="139" t="s">
        <v>384</v>
      </c>
      <c r="C16" s="21">
        <v>4</v>
      </c>
      <c r="D16" s="21">
        <v>4</v>
      </c>
      <c r="E16" s="21">
        <v>1</v>
      </c>
      <c r="F16" s="64">
        <v>300</v>
      </c>
      <c r="G16" s="457">
        <v>0</v>
      </c>
      <c r="H16" s="21">
        <v>1</v>
      </c>
      <c r="I16" s="21">
        <v>3</v>
      </c>
      <c r="J16" s="21">
        <v>2</v>
      </c>
      <c r="K16" s="80">
        <v>-50</v>
      </c>
      <c r="L16" s="80">
        <v>-66.666666666666657</v>
      </c>
    </row>
    <row r="17" spans="1:12" s="34" customFormat="1" ht="18" customHeight="1">
      <c r="A17" s="102" t="s">
        <v>399</v>
      </c>
      <c r="B17" s="139" t="s">
        <v>400</v>
      </c>
      <c r="C17" s="21">
        <v>87.528000000000006</v>
      </c>
      <c r="D17" s="21">
        <v>87.243099999999998</v>
      </c>
      <c r="E17" s="21">
        <v>86.02</v>
      </c>
      <c r="F17" s="64">
        <v>1.7530806789118922</v>
      </c>
      <c r="G17" s="142">
        <v>0.32655877656801224</v>
      </c>
      <c r="H17" s="21">
        <v>12.89</v>
      </c>
      <c r="I17" s="21">
        <v>12.5</v>
      </c>
      <c r="J17" s="21">
        <v>12.103492552575799</v>
      </c>
      <c r="K17" s="80">
        <v>6.4981859079743129</v>
      </c>
      <c r="L17" s="80">
        <v>3.1200000000000045</v>
      </c>
    </row>
    <row r="18" spans="1:12" s="140" customFormat="1" ht="36.75" customHeight="1">
      <c r="A18" s="1175" t="s">
        <v>631</v>
      </c>
      <c r="B18" s="1175"/>
      <c r="C18" s="1175"/>
      <c r="D18" s="1175"/>
      <c r="E18" s="1175"/>
      <c r="F18" s="1175"/>
      <c r="G18" s="1175"/>
      <c r="H18" s="1176"/>
      <c r="I18" s="1176"/>
      <c r="J18" s="1176"/>
      <c r="K18" s="1176"/>
      <c r="L18" s="1176"/>
    </row>
    <row r="19" spans="1:12" s="140" customFormat="1" ht="24.75" customHeight="1">
      <c r="A19" s="250"/>
      <c r="B19" s="201"/>
      <c r="C19" s="201"/>
      <c r="D19" s="201"/>
      <c r="E19" s="201"/>
      <c r="F19" s="201"/>
      <c r="G19" s="201"/>
      <c r="H19" s="201"/>
      <c r="I19" s="201"/>
      <c r="J19" s="201"/>
      <c r="K19" s="201"/>
      <c r="L19" s="201"/>
    </row>
    <row r="20" spans="1:12" s="140" customFormat="1" ht="13.5" customHeight="1">
      <c r="A20" s="1115" t="s">
        <v>401</v>
      </c>
      <c r="B20" s="1115"/>
      <c r="C20" s="1115"/>
      <c r="D20" s="1115"/>
      <c r="E20" s="1115"/>
      <c r="F20" s="1115"/>
      <c r="G20" s="1115"/>
      <c r="H20" s="1115"/>
      <c r="I20" s="1115"/>
      <c r="J20" s="1115"/>
      <c r="K20" s="1115"/>
      <c r="L20" s="1115"/>
    </row>
    <row r="21" spans="1:12">
      <c r="H21" s="55"/>
    </row>
  </sheetData>
  <mergeCells count="6">
    <mergeCell ref="A20:L20"/>
    <mergeCell ref="A18:L18"/>
    <mergeCell ref="A2:A3"/>
    <mergeCell ref="B2:B3"/>
    <mergeCell ref="C2:G2"/>
    <mergeCell ref="H2:L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1"/>
  <sheetViews>
    <sheetView zoomScaleNormal="100" workbookViewId="0">
      <selection activeCell="A20" sqref="A20:H20"/>
    </sheetView>
  </sheetViews>
  <sheetFormatPr defaultColWidth="9.140625" defaultRowHeight="15"/>
  <cols>
    <col min="1" max="5" width="14.5703125" style="16" bestFit="1" customWidth="1"/>
    <col min="6" max="6" width="14.140625" style="16" bestFit="1" customWidth="1"/>
    <col min="7" max="9" width="14.5703125" style="16" bestFit="1" customWidth="1"/>
    <col min="10" max="10" width="9.85546875" style="16" bestFit="1" customWidth="1"/>
    <col min="11" max="11" width="19.5703125" style="16" bestFit="1" customWidth="1"/>
    <col min="12" max="12" width="4.5703125" style="16" bestFit="1" customWidth="1"/>
    <col min="13" max="16384" width="9.140625" style="16"/>
  </cols>
  <sheetData>
    <row r="1" spans="1:11" ht="16.5" customHeight="1">
      <c r="A1" s="1056" t="s">
        <v>815</v>
      </c>
      <c r="B1" s="1056"/>
      <c r="C1" s="1056"/>
      <c r="D1" s="1056"/>
      <c r="E1" s="1056"/>
      <c r="F1" s="1056"/>
      <c r="G1" s="1056"/>
      <c r="H1" s="1056"/>
      <c r="I1" s="1056"/>
      <c r="J1" s="1056"/>
    </row>
    <row r="2" spans="1:11" s="34" customFormat="1" ht="18" customHeight="1">
      <c r="A2" s="999" t="s">
        <v>110</v>
      </c>
      <c r="B2" s="1054" t="s">
        <v>381</v>
      </c>
      <c r="C2" s="1061"/>
      <c r="D2" s="1061"/>
      <c r="E2" s="1061"/>
      <c r="F2" s="1055"/>
      <c r="G2" s="1054" t="s">
        <v>382</v>
      </c>
      <c r="H2" s="1061"/>
      <c r="I2" s="1061"/>
      <c r="J2" s="1061"/>
      <c r="K2" s="1055"/>
    </row>
    <row r="3" spans="1:11" s="34" customFormat="1" ht="69.75" customHeight="1">
      <c r="A3" s="1001"/>
      <c r="B3" s="18" t="s">
        <v>402</v>
      </c>
      <c r="C3" s="18" t="s">
        <v>403</v>
      </c>
      <c r="D3" s="68" t="s">
        <v>404</v>
      </c>
      <c r="E3" s="68" t="s">
        <v>405</v>
      </c>
      <c r="F3" s="18" t="s">
        <v>633</v>
      </c>
      <c r="G3" s="18" t="s">
        <v>402</v>
      </c>
      <c r="H3" s="18" t="s">
        <v>403</v>
      </c>
      <c r="I3" s="68" t="s">
        <v>404</v>
      </c>
      <c r="J3" s="68" t="s">
        <v>405</v>
      </c>
      <c r="K3" s="18" t="s">
        <v>634</v>
      </c>
    </row>
    <row r="4" spans="1:11" s="34" customFormat="1" ht="30" customHeight="1">
      <c r="A4" s="23" t="s">
        <v>93</v>
      </c>
      <c r="B4" s="25">
        <v>34225</v>
      </c>
      <c r="C4" s="25">
        <v>276</v>
      </c>
      <c r="D4" s="25">
        <v>36044</v>
      </c>
      <c r="E4" s="40">
        <v>2433524.46</v>
      </c>
      <c r="F4" s="57">
        <v>24374524.011</v>
      </c>
      <c r="G4" s="25">
        <v>16464</v>
      </c>
      <c r="H4" s="25">
        <v>592</v>
      </c>
      <c r="I4" s="25">
        <v>20689</v>
      </c>
      <c r="J4" s="40">
        <v>474426.1</v>
      </c>
      <c r="K4" s="40">
        <v>2743935.7</v>
      </c>
    </row>
    <row r="5" spans="1:11" s="34" customFormat="1" ht="18" customHeight="1">
      <c r="A5" s="23" t="s">
        <v>94</v>
      </c>
      <c r="B5" s="50">
        <v>37104</v>
      </c>
      <c r="C5" s="50">
        <v>276</v>
      </c>
      <c r="D5" s="50" t="s">
        <v>1218</v>
      </c>
      <c r="E5" s="49">
        <v>2691247.31</v>
      </c>
      <c r="F5" s="946">
        <v>29072241.998192511</v>
      </c>
      <c r="G5" s="50">
        <v>18060</v>
      </c>
      <c r="H5" s="50">
        <v>584</v>
      </c>
      <c r="I5" s="50">
        <v>21541</v>
      </c>
      <c r="J5" s="50">
        <v>541922.40325589501</v>
      </c>
      <c r="K5" s="50">
        <v>3567651.510100001</v>
      </c>
    </row>
    <row r="6" spans="1:11" s="34" customFormat="1" ht="18" customHeight="1">
      <c r="A6" s="19" t="s">
        <v>95</v>
      </c>
      <c r="B6" s="21">
        <v>34493</v>
      </c>
      <c r="C6" s="21">
        <v>278</v>
      </c>
      <c r="D6" s="21">
        <v>35961</v>
      </c>
      <c r="E6" s="37">
        <v>2521145.5699999998</v>
      </c>
      <c r="F6" s="846">
        <v>24691446.758000001</v>
      </c>
      <c r="G6" s="21">
        <v>16569</v>
      </c>
      <c r="H6" s="21">
        <v>590</v>
      </c>
      <c r="I6" s="21">
        <v>21106</v>
      </c>
      <c r="J6" s="37">
        <v>481911.42</v>
      </c>
      <c r="K6" s="37">
        <v>2799146.57</v>
      </c>
    </row>
    <row r="7" spans="1:11" s="34" customFormat="1" ht="18" customHeight="1">
      <c r="A7" s="19" t="s">
        <v>96</v>
      </c>
      <c r="B7" s="21">
        <v>34659</v>
      </c>
      <c r="C7" s="21">
        <v>277</v>
      </c>
      <c r="D7" s="21">
        <v>36123</v>
      </c>
      <c r="E7" s="37">
        <v>2537203.33</v>
      </c>
      <c r="F7" s="846">
        <v>26106952.114</v>
      </c>
      <c r="G7" s="21">
        <v>16669</v>
      </c>
      <c r="H7" s="21">
        <v>592</v>
      </c>
      <c r="I7" s="21">
        <v>21193</v>
      </c>
      <c r="J7" s="37">
        <v>484015</v>
      </c>
      <c r="K7" s="37">
        <v>3055154</v>
      </c>
    </row>
    <row r="8" spans="1:11" s="34" customFormat="1" ht="18" customHeight="1">
      <c r="A8" s="19" t="s">
        <v>97</v>
      </c>
      <c r="B8" s="21">
        <v>34888</v>
      </c>
      <c r="C8" s="21">
        <v>278</v>
      </c>
      <c r="D8" s="21">
        <v>36113</v>
      </c>
      <c r="E8" s="37">
        <v>2593947.65</v>
      </c>
      <c r="F8" s="846">
        <v>26741904.655999999</v>
      </c>
      <c r="G8" s="21">
        <v>16778</v>
      </c>
      <c r="H8" s="21">
        <v>588</v>
      </c>
      <c r="I8" s="21">
        <v>21205</v>
      </c>
      <c r="J8" s="37">
        <v>495622.42</v>
      </c>
      <c r="K8" s="37">
        <v>3186026.3</v>
      </c>
    </row>
    <row r="9" spans="1:11" s="34" customFormat="1" ht="18" customHeight="1">
      <c r="A9" s="19" t="s">
        <v>98</v>
      </c>
      <c r="B9" s="21">
        <v>35204</v>
      </c>
      <c r="C9" s="21">
        <v>278</v>
      </c>
      <c r="D9" s="21">
        <v>36117</v>
      </c>
      <c r="E9" s="37">
        <v>2628994.5</v>
      </c>
      <c r="F9" s="846">
        <v>27280775.467</v>
      </c>
      <c r="G9" s="21">
        <v>16905</v>
      </c>
      <c r="H9" s="21">
        <v>588</v>
      </c>
      <c r="I9" s="21">
        <v>21229</v>
      </c>
      <c r="J9" s="37">
        <v>502199.47</v>
      </c>
      <c r="K9" s="37">
        <v>3290852.47</v>
      </c>
    </row>
    <row r="10" spans="1:11" s="34" customFormat="1" ht="18" customHeight="1">
      <c r="A10" s="19" t="s">
        <v>99</v>
      </c>
      <c r="B10" s="21">
        <v>35549</v>
      </c>
      <c r="C10" s="21" t="s">
        <v>632</v>
      </c>
      <c r="D10" s="21">
        <v>36133</v>
      </c>
      <c r="E10" s="37">
        <v>2655111.12</v>
      </c>
      <c r="F10" s="846">
        <v>28738628.362852357</v>
      </c>
      <c r="G10" s="21">
        <v>17101</v>
      </c>
      <c r="H10" s="21">
        <v>586</v>
      </c>
      <c r="I10" s="21">
        <v>21326</v>
      </c>
      <c r="J10" s="37">
        <v>509270.93</v>
      </c>
      <c r="K10" s="37">
        <v>3354087.45</v>
      </c>
    </row>
    <row r="11" spans="1:11" s="34" customFormat="1" ht="18" customHeight="1">
      <c r="A11" s="171" t="s">
        <v>100</v>
      </c>
      <c r="B11" s="104">
        <v>35847</v>
      </c>
      <c r="C11" s="104">
        <v>276</v>
      </c>
      <c r="D11" s="104">
        <v>36096</v>
      </c>
      <c r="E11" s="105">
        <v>2687947.09</v>
      </c>
      <c r="F11" s="847">
        <v>29591816.394000001</v>
      </c>
      <c r="G11" s="104">
        <v>17304</v>
      </c>
      <c r="H11" s="104">
        <v>591</v>
      </c>
      <c r="I11" s="104">
        <v>21422</v>
      </c>
      <c r="J11" s="105">
        <v>512622.42</v>
      </c>
      <c r="K11" s="105">
        <v>3520921.57</v>
      </c>
    </row>
    <row r="12" spans="1:11" s="34" customFormat="1" ht="18" customHeight="1">
      <c r="A12" s="108" t="s">
        <v>766</v>
      </c>
      <c r="B12" s="51">
        <v>36081</v>
      </c>
      <c r="C12" s="51">
        <v>277</v>
      </c>
      <c r="D12" s="51">
        <v>36114</v>
      </c>
      <c r="E12" s="52">
        <v>2681380.08</v>
      </c>
      <c r="F12" s="848">
        <v>29481978.706999999</v>
      </c>
      <c r="G12" s="51">
        <v>17451</v>
      </c>
      <c r="H12" s="51">
        <v>591</v>
      </c>
      <c r="I12" s="51">
        <v>21431</v>
      </c>
      <c r="J12" s="52">
        <v>520248.61</v>
      </c>
      <c r="K12" s="52">
        <v>3630630.38</v>
      </c>
    </row>
    <row r="13" spans="1:11" s="34" customFormat="1" ht="18" customHeight="1">
      <c r="A13" s="108" t="s">
        <v>804</v>
      </c>
      <c r="B13" s="51">
        <v>36306</v>
      </c>
      <c r="C13" s="51">
        <v>277</v>
      </c>
      <c r="D13" s="51">
        <v>36123</v>
      </c>
      <c r="E13" s="52">
        <v>2651630.31</v>
      </c>
      <c r="F13" s="848">
        <v>29445482.763</v>
      </c>
      <c r="G13" s="51">
        <v>17586</v>
      </c>
      <c r="H13" s="51">
        <v>592</v>
      </c>
      <c r="I13" s="51">
        <v>21434</v>
      </c>
      <c r="J13" s="52">
        <v>523668.82</v>
      </c>
      <c r="K13" s="52">
        <v>3590724.51</v>
      </c>
    </row>
    <row r="14" spans="1:11" s="34" customFormat="1" ht="18" customHeight="1">
      <c r="A14" s="108" t="s">
        <v>904</v>
      </c>
      <c r="B14" s="51">
        <v>36568</v>
      </c>
      <c r="C14" s="51">
        <v>277</v>
      </c>
      <c r="D14" s="51">
        <v>36184</v>
      </c>
      <c r="E14" s="52">
        <v>2653039.23</v>
      </c>
      <c r="F14" s="848">
        <v>30121534</v>
      </c>
      <c r="G14" s="51">
        <v>17748</v>
      </c>
      <c r="H14" s="51">
        <v>592</v>
      </c>
      <c r="I14" s="51">
        <v>21448</v>
      </c>
      <c r="J14" s="51">
        <v>533022.58492886904</v>
      </c>
      <c r="K14" s="51">
        <v>3693975.2485000002</v>
      </c>
    </row>
    <row r="15" spans="1:11" s="34" customFormat="1" ht="18" customHeight="1">
      <c r="A15" s="108" t="s">
        <v>917</v>
      </c>
      <c r="B15" s="162">
        <v>36840</v>
      </c>
      <c r="C15" s="162">
        <v>278</v>
      </c>
      <c r="D15" s="162">
        <v>36173</v>
      </c>
      <c r="E15" s="205">
        <v>2670187.19</v>
      </c>
      <c r="F15" s="848">
        <v>30006876.392649777</v>
      </c>
      <c r="G15" s="51">
        <v>17896</v>
      </c>
      <c r="H15" s="51">
        <v>593</v>
      </c>
      <c r="I15" s="51">
        <v>21472</v>
      </c>
      <c r="J15" s="51">
        <v>538923.92676576017</v>
      </c>
      <c r="K15" s="51">
        <v>3790083.7478999998</v>
      </c>
    </row>
    <row r="16" spans="1:11" s="34" customFormat="1" ht="18" customHeight="1">
      <c r="A16" s="108" t="s">
        <v>1149</v>
      </c>
      <c r="B16" s="162">
        <v>37104</v>
      </c>
      <c r="C16" s="162">
        <v>276</v>
      </c>
      <c r="D16" s="162" t="s">
        <v>1218</v>
      </c>
      <c r="E16" s="205">
        <v>2691247.31</v>
      </c>
      <c r="F16" s="848">
        <v>29072241.998192511</v>
      </c>
      <c r="G16" s="51">
        <v>18060</v>
      </c>
      <c r="H16" s="51">
        <v>584</v>
      </c>
      <c r="I16" s="51">
        <v>21541</v>
      </c>
      <c r="J16" s="51">
        <v>541922.40325589501</v>
      </c>
      <c r="K16" s="51">
        <v>3567651.510100001</v>
      </c>
    </row>
    <row r="17" spans="1:11" s="34" customFormat="1" ht="42" customHeight="1">
      <c r="A17" s="1176" t="s">
        <v>406</v>
      </c>
      <c r="B17" s="1178"/>
      <c r="C17" s="1178"/>
      <c r="D17" s="1178"/>
      <c r="E17" s="1178"/>
      <c r="F17" s="1178"/>
      <c r="G17" s="1178"/>
      <c r="H17" s="1178"/>
      <c r="I17" s="1178"/>
      <c r="J17" s="1178"/>
      <c r="K17" s="1178"/>
    </row>
    <row r="18" spans="1:11" s="34" customFormat="1" ht="18" customHeight="1">
      <c r="A18" s="1110" t="s">
        <v>1219</v>
      </c>
      <c r="B18" s="1110"/>
      <c r="C18" s="1110"/>
      <c r="D18" s="1110"/>
      <c r="E18" s="1110"/>
      <c r="F18" s="1110"/>
      <c r="G18" s="1110"/>
      <c r="H18" s="1110"/>
    </row>
    <row r="19" spans="1:11" s="34" customFormat="1" ht="18" customHeight="1">
      <c r="A19" s="1179" t="s">
        <v>1159</v>
      </c>
      <c r="B19" s="1180"/>
      <c r="C19" s="1180"/>
      <c r="D19" s="200"/>
      <c r="E19" s="200"/>
      <c r="F19" s="200"/>
      <c r="G19" s="200"/>
      <c r="H19" s="200"/>
    </row>
    <row r="20" spans="1:11" s="34" customFormat="1" ht="18" customHeight="1">
      <c r="A20" s="977" t="s">
        <v>401</v>
      </c>
      <c r="B20" s="977"/>
      <c r="C20" s="977"/>
      <c r="D20" s="977"/>
      <c r="E20" s="977"/>
      <c r="F20" s="977"/>
      <c r="G20" s="977"/>
      <c r="H20" s="977"/>
    </row>
    <row r="21" spans="1:11" s="34" customFormat="1" ht="28.35" customHeight="1"/>
  </sheetData>
  <mergeCells count="8">
    <mergeCell ref="A20:H20"/>
    <mergeCell ref="A1:J1"/>
    <mergeCell ref="A2:A3"/>
    <mergeCell ref="B2:F2"/>
    <mergeCell ref="G2:K2"/>
    <mergeCell ref="A18:H18"/>
    <mergeCell ref="A17:K17"/>
    <mergeCell ref="A19:C1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0"/>
  <sheetViews>
    <sheetView zoomScaleNormal="100" workbookViewId="0">
      <selection activeCell="J24" sqref="J24"/>
    </sheetView>
  </sheetViews>
  <sheetFormatPr defaultColWidth="9.140625" defaultRowHeight="15"/>
  <cols>
    <col min="1" max="1" width="27.85546875" style="16" bestFit="1" customWidth="1"/>
    <col min="2" max="2" width="14.5703125" style="16" bestFit="1" customWidth="1"/>
    <col min="3" max="10" width="13.5703125" style="16" bestFit="1" customWidth="1"/>
    <col min="11" max="11" width="10.28515625" style="16" bestFit="1" customWidth="1"/>
    <col min="12" max="16384" width="9.140625" style="16"/>
  </cols>
  <sheetData>
    <row r="1" spans="1:11" ht="15.75" customHeight="1">
      <c r="A1" s="38" t="s">
        <v>1147</v>
      </c>
    </row>
    <row r="2" spans="1:11" s="34" customFormat="1" ht="18" customHeight="1">
      <c r="A2" s="999" t="s">
        <v>375</v>
      </c>
      <c r="B2" s="999" t="s">
        <v>380</v>
      </c>
      <c r="C2" s="1054" t="s">
        <v>106</v>
      </c>
      <c r="D2" s="1055"/>
      <c r="E2" s="1054" t="s">
        <v>75</v>
      </c>
      <c r="F2" s="1055"/>
      <c r="G2" s="1054" t="s">
        <v>201</v>
      </c>
      <c r="H2" s="1055"/>
      <c r="I2" s="1054" t="s">
        <v>88</v>
      </c>
      <c r="J2" s="1055"/>
    </row>
    <row r="3" spans="1:11" s="34" customFormat="1" ht="16.5" customHeight="1">
      <c r="A3" s="1001"/>
      <c r="B3" s="1001"/>
      <c r="C3" s="17" t="s">
        <v>103</v>
      </c>
      <c r="D3" s="17" t="s">
        <v>407</v>
      </c>
      <c r="E3" s="17" t="s">
        <v>103</v>
      </c>
      <c r="F3" s="17" t="s">
        <v>407</v>
      </c>
      <c r="G3" s="17" t="s">
        <v>103</v>
      </c>
      <c r="H3" s="17" t="s">
        <v>407</v>
      </c>
      <c r="I3" s="17" t="s">
        <v>103</v>
      </c>
      <c r="J3" s="17" t="s">
        <v>407</v>
      </c>
    </row>
    <row r="4" spans="1:11" s="34" customFormat="1" ht="18" customHeight="1">
      <c r="A4" s="1181" t="s">
        <v>381</v>
      </c>
      <c r="B4" s="1182"/>
      <c r="C4" s="1182"/>
      <c r="D4" s="1182"/>
      <c r="E4" s="1182"/>
      <c r="F4" s="1182"/>
      <c r="G4" s="1182"/>
      <c r="H4" s="1182"/>
      <c r="I4" s="1182"/>
      <c r="J4" s="1183"/>
    </row>
    <row r="5" spans="1:11" s="34" customFormat="1" ht="27" customHeight="1">
      <c r="A5" s="143" t="s">
        <v>408</v>
      </c>
      <c r="B5" s="70" t="s">
        <v>409</v>
      </c>
      <c r="C5" s="21">
        <v>883</v>
      </c>
      <c r="D5" s="21">
        <v>2587</v>
      </c>
      <c r="E5" s="21">
        <v>5826</v>
      </c>
      <c r="F5" s="21">
        <v>27574</v>
      </c>
      <c r="G5" s="21">
        <v>264</v>
      </c>
      <c r="H5" s="21">
        <v>5749</v>
      </c>
      <c r="I5" s="21">
        <v>6973</v>
      </c>
      <c r="J5" s="21">
        <v>35910</v>
      </c>
      <c r="K5" s="439"/>
    </row>
    <row r="6" spans="1:11" s="34" customFormat="1" ht="15" customHeight="1">
      <c r="A6" s="143" t="s">
        <v>410</v>
      </c>
      <c r="B6" s="70" t="s">
        <v>409</v>
      </c>
      <c r="C6" s="21">
        <v>8894</v>
      </c>
      <c r="D6" s="21">
        <v>10487</v>
      </c>
      <c r="E6" s="21">
        <v>11945</v>
      </c>
      <c r="F6" s="21">
        <v>29407</v>
      </c>
      <c r="G6" s="21">
        <v>3723</v>
      </c>
      <c r="H6" s="21">
        <v>29832</v>
      </c>
      <c r="I6" s="21">
        <v>24562</v>
      </c>
      <c r="J6" s="21">
        <v>69726</v>
      </c>
      <c r="K6" s="439"/>
    </row>
    <row r="7" spans="1:11" s="34" customFormat="1" ht="15" customHeight="1">
      <c r="A7" s="143" t="s">
        <v>411</v>
      </c>
      <c r="B7" s="70" t="s">
        <v>412</v>
      </c>
      <c r="C7" s="37">
        <v>110851.37003999999</v>
      </c>
      <c r="D7" s="37">
        <v>2326880.2612600001</v>
      </c>
      <c r="E7" s="37">
        <v>5965982.7108300002</v>
      </c>
      <c r="F7" s="58">
        <v>13440136.84836</v>
      </c>
      <c r="G7" s="37">
        <v>361960.79457103007</v>
      </c>
      <c r="H7" s="37">
        <v>4706603.1283809738</v>
      </c>
      <c r="I7" s="37">
        <v>6438794.8754410306</v>
      </c>
      <c r="J7" s="58">
        <v>20473620.238000974</v>
      </c>
      <c r="K7" s="439"/>
    </row>
    <row r="8" spans="1:11" s="34" customFormat="1" ht="15" customHeight="1">
      <c r="A8" s="143" t="s">
        <v>413</v>
      </c>
      <c r="B8" s="70" t="s">
        <v>414</v>
      </c>
      <c r="C8" s="37">
        <v>3173342.0627502128</v>
      </c>
      <c r="D8" s="37">
        <v>747954.48455270729</v>
      </c>
      <c r="E8" s="58">
        <v>21937725.392204687</v>
      </c>
      <c r="F8" s="37">
        <v>1273816.2636764417</v>
      </c>
      <c r="G8" s="37">
        <v>762148.41768601385</v>
      </c>
      <c r="H8" s="37">
        <v>1177255.3773224468</v>
      </c>
      <c r="I8" s="58">
        <v>25873215.872640915</v>
      </c>
      <c r="J8" s="37">
        <v>3199026.1255515958</v>
      </c>
      <c r="K8" s="945"/>
    </row>
    <row r="9" spans="1:11" s="34" customFormat="1" ht="27" customHeight="1">
      <c r="A9" s="143" t="s">
        <v>415</v>
      </c>
      <c r="B9" s="70" t="s">
        <v>416</v>
      </c>
      <c r="C9" s="21">
        <v>732.17669999999998</v>
      </c>
      <c r="D9" s="21">
        <v>1681.4004</v>
      </c>
      <c r="E9" s="37">
        <v>147590.63219999999</v>
      </c>
      <c r="F9" s="21">
        <v>0</v>
      </c>
      <c r="G9" s="21">
        <v>3835.90042128</v>
      </c>
      <c r="H9" s="21">
        <v>380.50835000000001</v>
      </c>
      <c r="I9" s="37">
        <v>152158.70932128001</v>
      </c>
      <c r="J9" s="21">
        <v>2061.9087500000001</v>
      </c>
      <c r="K9" s="945"/>
    </row>
    <row r="10" spans="1:11" s="34" customFormat="1" ht="15" customHeight="1">
      <c r="A10" s="143" t="s">
        <v>417</v>
      </c>
      <c r="B10" s="70" t="s">
        <v>418</v>
      </c>
      <c r="C10" s="21">
        <v>96012.266665599993</v>
      </c>
      <c r="D10" s="21">
        <v>5388.0867078000001</v>
      </c>
      <c r="E10" s="37">
        <v>403508.97166892374</v>
      </c>
      <c r="F10" s="21">
        <v>0</v>
      </c>
      <c r="G10" s="21">
        <v>5897.8909336060015</v>
      </c>
      <c r="H10" s="21">
        <v>297.53955826200001</v>
      </c>
      <c r="I10" s="37">
        <v>505419.12926812976</v>
      </c>
      <c r="J10" s="21">
        <v>5685.6262660620005</v>
      </c>
      <c r="K10" s="945"/>
    </row>
    <row r="11" spans="1:11" s="34" customFormat="1" ht="18" customHeight="1">
      <c r="A11" s="1181" t="s">
        <v>382</v>
      </c>
      <c r="B11" s="1182"/>
      <c r="C11" s="1182"/>
      <c r="D11" s="1182"/>
      <c r="E11" s="1182"/>
      <c r="F11" s="1182"/>
      <c r="G11" s="1182"/>
      <c r="H11" s="1182"/>
      <c r="I11" s="1182"/>
      <c r="J11" s="1183"/>
      <c r="K11" s="945"/>
    </row>
    <row r="12" spans="1:11" s="34" customFormat="1" ht="27" customHeight="1">
      <c r="A12" s="143" t="s">
        <v>419</v>
      </c>
      <c r="B12" s="70" t="s">
        <v>409</v>
      </c>
      <c r="C12" s="21">
        <v>654</v>
      </c>
      <c r="D12" s="21">
        <v>572</v>
      </c>
      <c r="E12" s="21">
        <v>5877</v>
      </c>
      <c r="F12" s="21">
        <v>10718</v>
      </c>
      <c r="G12" s="21">
        <v>2355</v>
      </c>
      <c r="H12" s="21">
        <v>855</v>
      </c>
      <c r="I12" s="21">
        <v>8886</v>
      </c>
      <c r="J12" s="21">
        <v>12145</v>
      </c>
      <c r="K12" s="945"/>
    </row>
    <row r="13" spans="1:11" s="34" customFormat="1" ht="15" customHeight="1">
      <c r="A13" s="143" t="s">
        <v>420</v>
      </c>
      <c r="B13" s="70" t="s">
        <v>409</v>
      </c>
      <c r="C13" s="21">
        <v>7094</v>
      </c>
      <c r="D13" s="21">
        <v>5027</v>
      </c>
      <c r="E13" s="21">
        <v>6033</v>
      </c>
      <c r="F13" s="21">
        <v>11091</v>
      </c>
      <c r="G13" s="21">
        <v>20552</v>
      </c>
      <c r="H13" s="21">
        <v>2817</v>
      </c>
      <c r="I13" s="21">
        <v>33679</v>
      </c>
      <c r="J13" s="21">
        <v>18935</v>
      </c>
      <c r="K13" s="945"/>
    </row>
    <row r="14" spans="1:11" s="34" customFormat="1" ht="15" customHeight="1">
      <c r="A14" s="143" t="s">
        <v>411</v>
      </c>
      <c r="B14" s="70" t="s">
        <v>421</v>
      </c>
      <c r="C14" s="21">
        <v>3506.7147599999998</v>
      </c>
      <c r="D14" s="21">
        <v>236162.41789000001</v>
      </c>
      <c r="E14" s="21">
        <v>2725379.22596</v>
      </c>
      <c r="F14" s="21">
        <v>1851018.40191</v>
      </c>
      <c r="G14" s="21">
        <v>386420.54622289998</v>
      </c>
      <c r="H14" s="21">
        <v>216736.72581604999</v>
      </c>
      <c r="I14" s="21">
        <v>3115306.4869428999</v>
      </c>
      <c r="J14" s="21">
        <v>2303917.5456160498</v>
      </c>
      <c r="K14" s="945"/>
    </row>
    <row r="15" spans="1:11" s="34" customFormat="1" ht="15" customHeight="1">
      <c r="A15" s="143" t="s">
        <v>413</v>
      </c>
      <c r="B15" s="70" t="s">
        <v>422</v>
      </c>
      <c r="C15" s="21">
        <v>67603.726200000005</v>
      </c>
      <c r="D15" s="21">
        <v>49471.8603</v>
      </c>
      <c r="E15" s="21">
        <v>3105520.9309</v>
      </c>
      <c r="F15" s="21">
        <v>132055.4761</v>
      </c>
      <c r="G15" s="21">
        <v>180396.7242</v>
      </c>
      <c r="H15" s="21">
        <v>32602.792600000001</v>
      </c>
      <c r="I15" s="21">
        <v>3353521.3813</v>
      </c>
      <c r="J15" s="21">
        <v>214130.12900000002</v>
      </c>
      <c r="K15" s="945"/>
    </row>
    <row r="16" spans="1:11" s="34" customFormat="1" ht="27" customHeight="1">
      <c r="A16" s="143" t="s">
        <v>415</v>
      </c>
      <c r="B16" s="70" t="s">
        <v>421</v>
      </c>
      <c r="C16" s="21">
        <v>39.918559999999999</v>
      </c>
      <c r="D16" s="21">
        <v>0</v>
      </c>
      <c r="E16" s="21">
        <v>264598.68202999997</v>
      </c>
      <c r="F16" s="21">
        <v>0</v>
      </c>
      <c r="G16" s="21">
        <v>23597.173933000002</v>
      </c>
      <c r="H16" s="21">
        <v>0</v>
      </c>
      <c r="I16" s="21">
        <v>288235.77452299994</v>
      </c>
      <c r="J16" s="21">
        <v>0</v>
      </c>
      <c r="K16" s="945"/>
    </row>
    <row r="17" spans="1:11" s="34" customFormat="1" ht="15" customHeight="1">
      <c r="A17" s="143" t="s">
        <v>417</v>
      </c>
      <c r="B17" s="70" t="s">
        <v>422</v>
      </c>
      <c r="C17" s="21">
        <v>517.32680070000015</v>
      </c>
      <c r="D17" s="21">
        <v>0</v>
      </c>
      <c r="E17" s="21">
        <v>191321.24357673997</v>
      </c>
      <c r="F17" s="21">
        <v>0</v>
      </c>
      <c r="G17" s="21">
        <v>16314.950272</v>
      </c>
      <c r="H17" s="21">
        <v>0</v>
      </c>
      <c r="I17" s="21">
        <v>208153.52064943998</v>
      </c>
      <c r="J17" s="21">
        <v>0</v>
      </c>
      <c r="K17" s="945"/>
    </row>
    <row r="18" spans="1:11" s="34" customFormat="1" ht="14.25" customHeight="1">
      <c r="A18" s="1115" t="s">
        <v>423</v>
      </c>
      <c r="B18" s="1115"/>
      <c r="C18" s="1115"/>
      <c r="D18" s="1115"/>
      <c r="E18" s="1115"/>
      <c r="F18" s="1115"/>
      <c r="G18" s="1115"/>
      <c r="H18" s="1115"/>
      <c r="I18" s="1115"/>
      <c r="J18" s="1115"/>
    </row>
    <row r="19" spans="1:11" s="34" customFormat="1" ht="13.5" customHeight="1">
      <c r="A19" s="1080" t="s">
        <v>401</v>
      </c>
      <c r="B19" s="1080"/>
      <c r="C19" s="1080"/>
      <c r="D19" s="1080"/>
      <c r="E19" s="1080"/>
      <c r="F19" s="1080"/>
      <c r="G19" s="1080"/>
      <c r="H19" s="1080"/>
      <c r="I19" s="1080"/>
      <c r="J19" s="1080"/>
    </row>
    <row r="20" spans="1:11" s="34" customFormat="1" ht="27.6" customHeight="1"/>
  </sheetData>
  <mergeCells count="10">
    <mergeCell ref="A4:J4"/>
    <mergeCell ref="A11:J11"/>
    <mergeCell ref="A18:J18"/>
    <mergeCell ref="A19:J19"/>
    <mergeCell ref="A2:A3"/>
    <mergeCell ref="B2:B3"/>
    <mergeCell ref="C2:D2"/>
    <mergeCell ref="E2:F2"/>
    <mergeCell ref="G2:H2"/>
    <mergeCell ref="I2:J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34"/>
  <sheetViews>
    <sheetView view="pageBreakPreview" zoomScale="85" zoomScaleNormal="115" zoomScaleSheetLayoutView="85" workbookViewId="0">
      <selection activeCell="P9" sqref="P9"/>
    </sheetView>
  </sheetViews>
  <sheetFormatPr defaultColWidth="9.140625" defaultRowHeight="12.75"/>
  <cols>
    <col min="1" max="1" width="9.140625" style="558" customWidth="1"/>
    <col min="2" max="2" width="18.42578125" style="558" customWidth="1"/>
    <col min="3" max="12" width="7.28515625" style="558" customWidth="1"/>
    <col min="13" max="16384" width="9.140625" style="558"/>
  </cols>
  <sheetData>
    <row r="1" spans="1:13" ht="15.75" thickBot="1">
      <c r="A1" s="580" t="s">
        <v>1281</v>
      </c>
      <c r="B1" s="580"/>
      <c r="C1" s="580"/>
      <c r="D1" s="580"/>
      <c r="E1" s="580"/>
      <c r="F1" s="580"/>
      <c r="G1" s="580"/>
      <c r="H1" s="580"/>
      <c r="I1" s="580"/>
      <c r="J1" s="580"/>
      <c r="K1" s="580"/>
    </row>
    <row r="2" spans="1:13" ht="15">
      <c r="A2" s="1186" t="s">
        <v>424</v>
      </c>
      <c r="B2" s="1188" t="s">
        <v>375</v>
      </c>
      <c r="C2" s="1190" t="s">
        <v>425</v>
      </c>
      <c r="D2" s="1191"/>
      <c r="E2" s="1191"/>
      <c r="F2" s="1191"/>
      <c r="G2" s="1191"/>
      <c r="H2" s="1192"/>
      <c r="I2" s="1193" t="s">
        <v>1020</v>
      </c>
      <c r="J2" s="1193"/>
      <c r="K2" s="1193"/>
      <c r="L2" s="1194"/>
    </row>
    <row r="3" spans="1:13" ht="51.75" customHeight="1">
      <c r="A3" s="1187"/>
      <c r="B3" s="1189"/>
      <c r="C3" s="579" t="s">
        <v>427</v>
      </c>
      <c r="D3" s="579" t="s">
        <v>428</v>
      </c>
      <c r="E3" s="578" t="s">
        <v>429</v>
      </c>
      <c r="F3" s="578" t="s">
        <v>635</v>
      </c>
      <c r="G3" s="579" t="s">
        <v>431</v>
      </c>
      <c r="H3" s="579" t="s">
        <v>636</v>
      </c>
      <c r="I3" s="578" t="s">
        <v>427</v>
      </c>
      <c r="J3" s="579" t="s">
        <v>428</v>
      </c>
      <c r="K3" s="578" t="s">
        <v>429</v>
      </c>
      <c r="L3" s="577" t="s">
        <v>635</v>
      </c>
    </row>
    <row r="4" spans="1:13">
      <c r="A4" s="1184" t="s">
        <v>434</v>
      </c>
      <c r="B4" s="572" t="s">
        <v>435</v>
      </c>
      <c r="C4" s="575">
        <v>24</v>
      </c>
      <c r="D4" s="575">
        <v>1</v>
      </c>
      <c r="E4" s="575">
        <v>0</v>
      </c>
      <c r="F4" s="575">
        <v>0</v>
      </c>
      <c r="G4" s="575">
        <v>0</v>
      </c>
      <c r="H4" s="576">
        <v>1</v>
      </c>
      <c r="I4" s="576">
        <v>6</v>
      </c>
      <c r="J4" s="575">
        <v>0</v>
      </c>
      <c r="K4" s="575">
        <v>0</v>
      </c>
      <c r="L4" s="570">
        <v>0</v>
      </c>
      <c r="M4" s="559"/>
    </row>
    <row r="5" spans="1:13">
      <c r="A5" s="1184"/>
      <c r="B5" s="572" t="s">
        <v>637</v>
      </c>
      <c r="C5" s="575">
        <v>22</v>
      </c>
      <c r="D5" s="575">
        <v>1</v>
      </c>
      <c r="E5" s="575">
        <v>0</v>
      </c>
      <c r="F5" s="575">
        <v>0</v>
      </c>
      <c r="G5" s="575">
        <v>0</v>
      </c>
      <c r="H5" s="576">
        <v>1</v>
      </c>
      <c r="I5" s="576">
        <v>6</v>
      </c>
      <c r="J5" s="575">
        <v>0</v>
      </c>
      <c r="K5" s="575">
        <v>0</v>
      </c>
      <c r="L5" s="570">
        <v>0</v>
      </c>
      <c r="M5" s="559"/>
    </row>
    <row r="6" spans="1:13">
      <c r="A6" s="1184"/>
      <c r="B6" s="572" t="s">
        <v>437</v>
      </c>
      <c r="C6" s="575">
        <v>13</v>
      </c>
      <c r="D6" s="575">
        <v>1</v>
      </c>
      <c r="E6" s="575">
        <v>0</v>
      </c>
      <c r="F6" s="575">
        <v>0</v>
      </c>
      <c r="G6" s="575">
        <v>0</v>
      </c>
      <c r="H6" s="576">
        <v>1</v>
      </c>
      <c r="I6" s="576">
        <v>2</v>
      </c>
      <c r="J6" s="575">
        <v>0</v>
      </c>
      <c r="K6" s="575">
        <v>0</v>
      </c>
      <c r="L6" s="570">
        <v>0</v>
      </c>
      <c r="M6" s="559"/>
    </row>
    <row r="7" spans="1:13">
      <c r="A7" s="1184" t="s">
        <v>436</v>
      </c>
      <c r="B7" s="572" t="s">
        <v>435</v>
      </c>
      <c r="C7" s="571">
        <v>5</v>
      </c>
      <c r="D7" s="571">
        <v>5</v>
      </c>
      <c r="E7" s="571">
        <v>2</v>
      </c>
      <c r="F7" s="571">
        <v>2</v>
      </c>
      <c r="G7" s="571">
        <v>0</v>
      </c>
      <c r="H7" s="571">
        <v>3</v>
      </c>
      <c r="I7" s="571">
        <v>1</v>
      </c>
      <c r="J7" s="571">
        <v>3</v>
      </c>
      <c r="K7" s="571">
        <v>2</v>
      </c>
      <c r="L7" s="570">
        <v>2</v>
      </c>
    </row>
    <row r="8" spans="1:13">
      <c r="A8" s="1184"/>
      <c r="B8" s="572" t="s">
        <v>637</v>
      </c>
      <c r="C8" s="571">
        <v>5</v>
      </c>
      <c r="D8" s="571">
        <v>5</v>
      </c>
      <c r="E8" s="571">
        <v>2</v>
      </c>
      <c r="F8" s="571">
        <v>2</v>
      </c>
      <c r="G8" s="571">
        <v>0</v>
      </c>
      <c r="H8" s="571">
        <v>3</v>
      </c>
      <c r="I8" s="571">
        <v>0</v>
      </c>
      <c r="J8" s="571">
        <v>3</v>
      </c>
      <c r="K8" s="571">
        <v>2</v>
      </c>
      <c r="L8" s="570">
        <v>2</v>
      </c>
    </row>
    <row r="9" spans="1:13">
      <c r="A9" s="1184"/>
      <c r="B9" s="572" t="s">
        <v>437</v>
      </c>
      <c r="C9" s="571">
        <v>5</v>
      </c>
      <c r="D9" s="571">
        <v>5</v>
      </c>
      <c r="E9" s="571">
        <v>2</v>
      </c>
      <c r="F9" s="571">
        <v>2</v>
      </c>
      <c r="G9" s="571">
        <v>0</v>
      </c>
      <c r="H9" s="571">
        <v>3</v>
      </c>
      <c r="I9" s="571">
        <v>0</v>
      </c>
      <c r="J9" s="571">
        <v>3</v>
      </c>
      <c r="K9" s="571">
        <v>2</v>
      </c>
      <c r="L9" s="570">
        <v>2</v>
      </c>
    </row>
    <row r="10" spans="1:13" s="566" customFormat="1">
      <c r="A10" s="1184" t="s">
        <v>638</v>
      </c>
      <c r="B10" s="572" t="s">
        <v>435</v>
      </c>
      <c r="C10" s="571">
        <v>9</v>
      </c>
      <c r="D10" s="571">
        <v>1</v>
      </c>
      <c r="E10" s="571">
        <v>0</v>
      </c>
      <c r="F10" s="571">
        <v>0</v>
      </c>
      <c r="G10" s="575">
        <v>0</v>
      </c>
      <c r="H10" s="571">
        <v>0</v>
      </c>
      <c r="I10" s="571">
        <v>0</v>
      </c>
      <c r="J10" s="571">
        <v>0</v>
      </c>
      <c r="K10" s="571">
        <v>0</v>
      </c>
      <c r="L10" s="574">
        <v>0</v>
      </c>
    </row>
    <row r="11" spans="1:13" s="566" customFormat="1">
      <c r="A11" s="1184"/>
      <c r="B11" s="572" t="s">
        <v>637</v>
      </c>
      <c r="C11" s="571">
        <v>9</v>
      </c>
      <c r="D11" s="571">
        <v>1</v>
      </c>
      <c r="E11" s="571">
        <v>0</v>
      </c>
      <c r="F11" s="571">
        <v>0</v>
      </c>
      <c r="G11" s="575">
        <v>0</v>
      </c>
      <c r="H11" s="571">
        <v>0</v>
      </c>
      <c r="I11" s="571">
        <v>0</v>
      </c>
      <c r="J11" s="571">
        <v>0</v>
      </c>
      <c r="K11" s="571">
        <v>0</v>
      </c>
      <c r="L11" s="574">
        <v>0</v>
      </c>
    </row>
    <row r="12" spans="1:13" s="566" customFormat="1">
      <c r="A12" s="1184"/>
      <c r="B12" s="572" t="s">
        <v>437</v>
      </c>
      <c r="C12" s="571">
        <v>1</v>
      </c>
      <c r="D12" s="571">
        <v>1</v>
      </c>
      <c r="E12" s="571">
        <v>0</v>
      </c>
      <c r="F12" s="571">
        <v>0</v>
      </c>
      <c r="G12" s="571">
        <v>0</v>
      </c>
      <c r="H12" s="573">
        <v>0</v>
      </c>
      <c r="I12" s="571">
        <v>0</v>
      </c>
      <c r="J12" s="571">
        <v>0</v>
      </c>
      <c r="K12" s="571">
        <v>0</v>
      </c>
      <c r="L12" s="570">
        <v>0</v>
      </c>
    </row>
    <row r="13" spans="1:13" s="566" customFormat="1">
      <c r="A13" s="1184" t="s">
        <v>134</v>
      </c>
      <c r="B13" s="572" t="s">
        <v>435</v>
      </c>
      <c r="C13" s="571">
        <v>8</v>
      </c>
      <c r="D13" s="571">
        <v>4</v>
      </c>
      <c r="E13" s="571">
        <v>2</v>
      </c>
      <c r="F13" s="571">
        <v>2</v>
      </c>
      <c r="G13" s="571">
        <v>0</v>
      </c>
      <c r="H13" s="571">
        <v>0</v>
      </c>
      <c r="I13" s="571">
        <v>8</v>
      </c>
      <c r="J13" s="571">
        <v>4</v>
      </c>
      <c r="K13" s="571">
        <v>2</v>
      </c>
      <c r="L13" s="570">
        <v>2</v>
      </c>
    </row>
    <row r="14" spans="1:13" s="566" customFormat="1" ht="15" customHeight="1">
      <c r="A14" s="1184"/>
      <c r="B14" s="572" t="s">
        <v>637</v>
      </c>
      <c r="C14" s="571">
        <v>8</v>
      </c>
      <c r="D14" s="571">
        <v>4</v>
      </c>
      <c r="E14" s="571">
        <v>2</v>
      </c>
      <c r="F14" s="571">
        <v>2</v>
      </c>
      <c r="G14" s="571">
        <v>0</v>
      </c>
      <c r="H14" s="571">
        <v>0</v>
      </c>
      <c r="I14" s="571">
        <v>0</v>
      </c>
      <c r="J14" s="571">
        <v>0</v>
      </c>
      <c r="K14" s="571">
        <v>2</v>
      </c>
      <c r="L14" s="570">
        <v>0</v>
      </c>
    </row>
    <row r="15" spans="1:13" s="566" customFormat="1" ht="15.75" customHeight="1">
      <c r="A15" s="1184"/>
      <c r="B15" s="572" t="s">
        <v>437</v>
      </c>
      <c r="C15" s="571">
        <v>3</v>
      </c>
      <c r="D15" s="571">
        <v>1</v>
      </c>
      <c r="E15" s="571">
        <v>1</v>
      </c>
      <c r="F15" s="571">
        <v>0</v>
      </c>
      <c r="G15" s="571">
        <v>0</v>
      </c>
      <c r="H15" s="571">
        <v>0</v>
      </c>
      <c r="I15" s="571">
        <v>0</v>
      </c>
      <c r="J15" s="571">
        <v>0</v>
      </c>
      <c r="K15" s="571">
        <v>1</v>
      </c>
      <c r="L15" s="570">
        <v>0</v>
      </c>
    </row>
    <row r="16" spans="1:13" s="566" customFormat="1" ht="15.75" customHeight="1">
      <c r="A16" s="1184" t="s">
        <v>135</v>
      </c>
      <c r="B16" s="572" t="s">
        <v>435</v>
      </c>
      <c r="C16" s="571" t="s">
        <v>1221</v>
      </c>
      <c r="D16" s="571">
        <v>1</v>
      </c>
      <c r="E16" s="571">
        <v>2</v>
      </c>
      <c r="F16" s="571">
        <v>1</v>
      </c>
      <c r="G16" s="571">
        <v>0</v>
      </c>
      <c r="H16" s="571" t="s">
        <v>725</v>
      </c>
      <c r="I16" s="571">
        <v>0</v>
      </c>
      <c r="J16" s="571">
        <v>1</v>
      </c>
      <c r="K16" s="571">
        <v>2</v>
      </c>
      <c r="L16" s="570">
        <v>0</v>
      </c>
    </row>
    <row r="17" spans="1:23" s="566" customFormat="1" ht="15.75" customHeight="1">
      <c r="A17" s="1184"/>
      <c r="B17" s="572" t="s">
        <v>637</v>
      </c>
      <c r="C17" s="571" t="s">
        <v>1221</v>
      </c>
      <c r="D17" s="571">
        <v>1</v>
      </c>
      <c r="E17" s="571">
        <v>2</v>
      </c>
      <c r="F17" s="571">
        <v>1</v>
      </c>
      <c r="G17" s="571">
        <v>0</v>
      </c>
      <c r="H17" s="571" t="s">
        <v>725</v>
      </c>
      <c r="I17" s="571">
        <v>0</v>
      </c>
      <c r="J17" s="571">
        <v>1</v>
      </c>
      <c r="K17" s="571">
        <v>2</v>
      </c>
      <c r="L17" s="570">
        <v>0</v>
      </c>
    </row>
    <row r="18" spans="1:23" s="566" customFormat="1" ht="15.75" customHeight="1" thickBot="1">
      <c r="A18" s="1185"/>
      <c r="B18" s="569" t="s">
        <v>437</v>
      </c>
      <c r="C18" s="568">
        <v>0</v>
      </c>
      <c r="D18" s="568">
        <v>0</v>
      </c>
      <c r="E18" s="568">
        <v>1</v>
      </c>
      <c r="F18" s="568">
        <v>0</v>
      </c>
      <c r="G18" s="568">
        <v>0</v>
      </c>
      <c r="H18" s="568" t="s">
        <v>725</v>
      </c>
      <c r="I18" s="568">
        <v>0</v>
      </c>
      <c r="J18" s="568">
        <v>0</v>
      </c>
      <c r="K18" s="568">
        <v>1</v>
      </c>
      <c r="L18" s="567">
        <v>0</v>
      </c>
    </row>
    <row r="19" spans="1:23" ht="15.75" customHeight="1">
      <c r="A19" s="565" t="s">
        <v>1019</v>
      </c>
      <c r="B19" s="564"/>
      <c r="C19" s="564"/>
      <c r="D19" s="564"/>
      <c r="E19" s="563"/>
      <c r="F19" s="563"/>
      <c r="G19" s="563"/>
      <c r="H19" s="563"/>
      <c r="I19" s="563"/>
      <c r="J19" s="563"/>
      <c r="K19" s="563"/>
      <c r="L19" s="563"/>
    </row>
    <row r="20" spans="1:23" ht="15" customHeight="1">
      <c r="A20" s="562" t="s">
        <v>639</v>
      </c>
      <c r="B20" s="561"/>
      <c r="C20" s="561"/>
      <c r="D20" s="561"/>
      <c r="E20" s="560"/>
      <c r="F20" s="560"/>
      <c r="G20" s="560"/>
      <c r="H20" s="560"/>
      <c r="I20" s="560"/>
      <c r="J20" s="560"/>
      <c r="K20" s="560"/>
      <c r="N20" s="558" t="s">
        <v>640</v>
      </c>
    </row>
    <row r="21" spans="1:23" ht="15" customHeight="1">
      <c r="B21" s="560"/>
      <c r="C21" s="560"/>
      <c r="D21" s="560"/>
      <c r="E21" s="560"/>
      <c r="F21" s="560"/>
      <c r="G21" s="560"/>
      <c r="H21" s="560"/>
      <c r="I21" s="560"/>
      <c r="J21" s="560"/>
      <c r="K21" s="560"/>
      <c r="N21" s="559"/>
      <c r="O21" s="559"/>
      <c r="P21" s="559"/>
      <c r="Q21" s="559"/>
      <c r="R21" s="559"/>
      <c r="S21" s="559"/>
      <c r="T21" s="559"/>
      <c r="U21" s="559"/>
      <c r="V21" s="559"/>
      <c r="W21" s="559"/>
    </row>
    <row r="22" spans="1:23">
      <c r="N22" s="559"/>
      <c r="O22" s="559"/>
      <c r="P22" s="559"/>
      <c r="Q22" s="559"/>
      <c r="R22" s="559"/>
      <c r="S22" s="559"/>
      <c r="T22" s="559"/>
      <c r="U22" s="559"/>
      <c r="V22" s="559"/>
      <c r="W22" s="559"/>
    </row>
    <row r="23" spans="1:23">
      <c r="N23" s="559"/>
      <c r="O23" s="559"/>
      <c r="P23" s="559"/>
      <c r="Q23" s="559"/>
      <c r="R23" s="559"/>
      <c r="S23" s="559"/>
      <c r="T23" s="559"/>
      <c r="U23" s="559"/>
      <c r="V23" s="559"/>
      <c r="W23" s="559"/>
    </row>
    <row r="24" spans="1:23">
      <c r="N24" s="559"/>
      <c r="O24" s="559"/>
      <c r="P24" s="559"/>
      <c r="Q24" s="559"/>
      <c r="R24" s="559"/>
      <c r="S24" s="559"/>
      <c r="T24" s="559"/>
      <c r="U24" s="559"/>
      <c r="V24" s="559"/>
      <c r="W24" s="559"/>
    </row>
    <row r="25" spans="1:23">
      <c r="N25" s="559"/>
      <c r="O25" s="559"/>
      <c r="P25" s="559"/>
      <c r="Q25" s="559"/>
      <c r="R25" s="559"/>
      <c r="S25" s="559"/>
      <c r="T25" s="559"/>
      <c r="U25" s="559"/>
      <c r="V25" s="559"/>
      <c r="W25" s="559"/>
    </row>
    <row r="26" spans="1:23">
      <c r="N26" s="559"/>
      <c r="O26" s="559"/>
      <c r="P26" s="559"/>
      <c r="Q26" s="559"/>
      <c r="R26" s="559"/>
      <c r="S26" s="559"/>
      <c r="T26" s="559"/>
      <c r="U26" s="559"/>
      <c r="V26" s="559"/>
      <c r="W26" s="559"/>
    </row>
    <row r="27" spans="1:23">
      <c r="N27" s="559"/>
      <c r="O27" s="559"/>
      <c r="P27" s="559"/>
      <c r="Q27" s="559"/>
      <c r="R27" s="559"/>
      <c r="S27" s="559"/>
      <c r="T27" s="559"/>
      <c r="U27" s="559"/>
      <c r="V27" s="559"/>
      <c r="W27" s="559"/>
    </row>
    <row r="28" spans="1:23">
      <c r="E28" s="558" t="s">
        <v>640</v>
      </c>
      <c r="N28" s="559"/>
      <c r="O28" s="559"/>
      <c r="P28" s="559"/>
      <c r="Q28" s="559"/>
      <c r="R28" s="559"/>
      <c r="S28" s="559"/>
      <c r="T28" s="559"/>
      <c r="U28" s="559"/>
      <c r="V28" s="559"/>
      <c r="W28" s="559"/>
    </row>
    <row r="29" spans="1:23">
      <c r="N29" s="559"/>
      <c r="O29" s="559"/>
      <c r="P29" s="559"/>
      <c r="Q29" s="559"/>
      <c r="R29" s="559"/>
      <c r="S29" s="559"/>
      <c r="T29" s="559"/>
      <c r="U29" s="559"/>
      <c r="V29" s="559"/>
      <c r="W29" s="559"/>
    </row>
    <row r="30" spans="1:23">
      <c r="N30" s="559"/>
      <c r="O30" s="559"/>
      <c r="P30" s="559"/>
      <c r="Q30" s="559"/>
      <c r="R30" s="559"/>
      <c r="S30" s="559"/>
      <c r="T30" s="559"/>
      <c r="U30" s="559"/>
      <c r="V30" s="559"/>
      <c r="W30" s="559"/>
    </row>
    <row r="31" spans="1:23">
      <c r="N31" s="559"/>
      <c r="O31" s="559"/>
      <c r="P31" s="559"/>
      <c r="Q31" s="559"/>
      <c r="R31" s="559"/>
      <c r="S31" s="559"/>
      <c r="T31" s="559"/>
      <c r="U31" s="559"/>
      <c r="V31" s="559"/>
      <c r="W31" s="559"/>
    </row>
    <row r="32" spans="1:23">
      <c r="N32" s="559"/>
      <c r="O32" s="559"/>
      <c r="P32" s="559"/>
      <c r="Q32" s="559"/>
      <c r="R32" s="559"/>
      <c r="S32" s="559"/>
      <c r="T32" s="559"/>
      <c r="U32" s="559"/>
      <c r="V32" s="559"/>
      <c r="W32" s="559"/>
    </row>
    <row r="33" spans="14:23">
      <c r="N33" s="559"/>
      <c r="O33" s="559"/>
      <c r="P33" s="559"/>
      <c r="Q33" s="559"/>
      <c r="R33" s="559"/>
      <c r="S33" s="559"/>
      <c r="T33" s="559"/>
      <c r="U33" s="559"/>
      <c r="V33" s="559"/>
      <c r="W33" s="559"/>
    </row>
    <row r="34" spans="14:23">
      <c r="N34" s="559"/>
      <c r="O34" s="559"/>
      <c r="P34" s="559"/>
      <c r="Q34" s="559"/>
      <c r="R34" s="559"/>
      <c r="S34" s="559"/>
      <c r="T34" s="559"/>
      <c r="U34" s="559"/>
      <c r="V34" s="559"/>
      <c r="W34" s="559"/>
    </row>
  </sheetData>
  <mergeCells count="9">
    <mergeCell ref="A16:A18"/>
    <mergeCell ref="A2:A3"/>
    <mergeCell ref="B2:B3"/>
    <mergeCell ref="C2:H2"/>
    <mergeCell ref="I2:L2"/>
    <mergeCell ref="A4:A6"/>
    <mergeCell ref="A7:A9"/>
    <mergeCell ref="A10:A12"/>
    <mergeCell ref="A13:A15"/>
  </mergeCells>
  <printOptions horizontalCentered="1"/>
  <pageMargins left="0.7" right="0.7" top="0.75" bottom="0.75" header="0.3" footer="0.3"/>
  <pageSetup orientation="portrait"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2"/>
  <sheetViews>
    <sheetView view="pageBreakPreview" zoomScaleNormal="115" zoomScaleSheetLayoutView="100" workbookViewId="0">
      <selection activeCell="D35" sqref="D35"/>
    </sheetView>
  </sheetViews>
  <sheetFormatPr defaultColWidth="9.140625" defaultRowHeight="12.75"/>
  <cols>
    <col min="1" max="1" width="15.7109375" style="581" customWidth="1"/>
    <col min="2" max="2" width="9" style="581" customWidth="1"/>
    <col min="3" max="4" width="10" style="581" customWidth="1"/>
    <col min="5" max="5" width="10.7109375" style="581" customWidth="1"/>
    <col min="6" max="6" width="14" style="581" bestFit="1" customWidth="1"/>
    <col min="7" max="10" width="9.140625" style="581"/>
    <col min="11" max="11" width="14" style="581" bestFit="1" customWidth="1"/>
    <col min="12" max="16384" width="9.140625" style="581"/>
  </cols>
  <sheetData>
    <row r="1" spans="1:11" s="597" customFormat="1" ht="15" customHeight="1">
      <c r="A1" s="1200" t="s">
        <v>819</v>
      </c>
      <c r="B1" s="1200"/>
      <c r="C1" s="1200"/>
      <c r="D1" s="1200"/>
      <c r="E1" s="1200"/>
      <c r="F1" s="1200"/>
      <c r="G1" s="1200"/>
      <c r="H1" s="1200"/>
      <c r="I1" s="1200"/>
      <c r="J1" s="1200"/>
      <c r="K1" s="1200"/>
    </row>
    <row r="2" spans="1:11" ht="16.5" customHeight="1">
      <c r="A2" s="1195" t="s">
        <v>370</v>
      </c>
      <c r="B2" s="1196" t="s">
        <v>641</v>
      </c>
      <c r="C2" s="1197"/>
      <c r="D2" s="1197"/>
      <c r="E2" s="1197"/>
      <c r="F2" s="1198"/>
      <c r="G2" s="1199" t="s">
        <v>642</v>
      </c>
      <c r="H2" s="1199"/>
      <c r="I2" s="1199"/>
      <c r="J2" s="1199"/>
      <c r="K2" s="1199"/>
    </row>
    <row r="3" spans="1:11" ht="15.75" customHeight="1">
      <c r="A3" s="1195"/>
      <c r="B3" s="596" t="s">
        <v>369</v>
      </c>
      <c r="C3" s="595" t="s">
        <v>162</v>
      </c>
      <c r="D3" s="595" t="s">
        <v>163</v>
      </c>
      <c r="E3" s="595" t="s">
        <v>164</v>
      </c>
      <c r="F3" s="595" t="s">
        <v>1023</v>
      </c>
      <c r="G3" s="596" t="s">
        <v>369</v>
      </c>
      <c r="H3" s="595" t="s">
        <v>162</v>
      </c>
      <c r="I3" s="595" t="s">
        <v>163</v>
      </c>
      <c r="J3" s="595" t="s">
        <v>164</v>
      </c>
      <c r="K3" s="595" t="s">
        <v>1022</v>
      </c>
    </row>
    <row r="4" spans="1:11" s="585" customFormat="1" ht="17.25" customHeight="1">
      <c r="A4" s="594" t="s">
        <v>93</v>
      </c>
      <c r="B4" s="593">
        <v>8252.44</v>
      </c>
      <c r="C4" s="593">
        <v>11201.11</v>
      </c>
      <c r="D4" s="593">
        <v>7866.92</v>
      </c>
      <c r="E4" s="593">
        <v>10415.06</v>
      </c>
      <c r="F4" s="593">
        <v>9845.0944313725522</v>
      </c>
      <c r="G4" s="593">
        <v>3176.19</v>
      </c>
      <c r="H4" s="593">
        <v>4231.33</v>
      </c>
      <c r="I4" s="593">
        <v>3027.91</v>
      </c>
      <c r="J4" s="593">
        <v>4220.97</v>
      </c>
      <c r="K4" s="593">
        <v>3550.6097609561748</v>
      </c>
    </row>
    <row r="5" spans="1:11" s="585" customFormat="1" ht="17.25" customHeight="1">
      <c r="A5" s="594" t="s">
        <v>94</v>
      </c>
      <c r="B5" s="593">
        <v>10413.799999999999</v>
      </c>
      <c r="C5" s="593">
        <v>13768.96</v>
      </c>
      <c r="D5" s="593">
        <v>10399.57</v>
      </c>
      <c r="E5" s="593">
        <v>13245.15</v>
      </c>
      <c r="F5" s="593">
        <v>11583.090138888891</v>
      </c>
      <c r="G5" s="593">
        <v>4223.54</v>
      </c>
      <c r="H5" s="593">
        <v>6197.65</v>
      </c>
      <c r="I5" s="593">
        <v>4223.54</v>
      </c>
      <c r="J5" s="593">
        <v>5902.15</v>
      </c>
      <c r="K5" s="593">
        <v>5199.9818518518487</v>
      </c>
    </row>
    <row r="6" spans="1:11">
      <c r="A6" s="591">
        <v>44316</v>
      </c>
      <c r="B6" s="592">
        <v>10413.799999999999</v>
      </c>
      <c r="C6" s="592">
        <v>11262.39</v>
      </c>
      <c r="D6" s="592">
        <v>10399.57</v>
      </c>
      <c r="E6" s="592">
        <v>11126.85</v>
      </c>
      <c r="F6" s="592">
        <v>10962.595238095239</v>
      </c>
      <c r="G6" s="592">
        <v>4223.54</v>
      </c>
      <c r="H6" s="592">
        <v>5076.9799999999996</v>
      </c>
      <c r="I6" s="592">
        <v>4223.54</v>
      </c>
      <c r="J6" s="592">
        <v>4711.3100000000004</v>
      </c>
      <c r="K6" s="592">
        <v>4692.0257142857135</v>
      </c>
    </row>
    <row r="7" spans="1:11">
      <c r="A7" s="591">
        <v>44347</v>
      </c>
      <c r="B7" s="592">
        <v>11128.31</v>
      </c>
      <c r="C7" s="592">
        <v>11632.44</v>
      </c>
      <c r="D7" s="592">
        <v>11128.31</v>
      </c>
      <c r="E7" s="592">
        <v>11456.92</v>
      </c>
      <c r="F7" s="592">
        <v>11377.666190476191</v>
      </c>
      <c r="G7" s="592">
        <v>4711.3100000000004</v>
      </c>
      <c r="H7" s="592">
        <v>5015.6499999999996</v>
      </c>
      <c r="I7" s="592">
        <v>4650.42</v>
      </c>
      <c r="J7" s="592">
        <v>4740.95</v>
      </c>
      <c r="K7" s="592">
        <v>4819.3328571428574</v>
      </c>
    </row>
    <row r="8" spans="1:11">
      <c r="A8" s="591">
        <v>44377</v>
      </c>
      <c r="B8" s="592">
        <v>11466.74</v>
      </c>
      <c r="C8" s="592">
        <v>11611.47</v>
      </c>
      <c r="D8" s="592">
        <v>11029.37</v>
      </c>
      <c r="E8" s="592">
        <v>11312.68</v>
      </c>
      <c r="F8" s="592">
        <v>11344.627272727272</v>
      </c>
      <c r="G8" s="592">
        <v>4751.8999999999996</v>
      </c>
      <c r="H8" s="592">
        <v>4849.8999999999996</v>
      </c>
      <c r="I8" s="592">
        <v>4537.55</v>
      </c>
      <c r="J8" s="592">
        <v>4732.8500000000004</v>
      </c>
      <c r="K8" s="592">
        <v>4711.3431818181816</v>
      </c>
    </row>
    <row r="9" spans="1:11">
      <c r="A9" s="591">
        <v>44408</v>
      </c>
      <c r="B9" s="592">
        <v>11310.83</v>
      </c>
      <c r="C9" s="592">
        <v>11752.92</v>
      </c>
      <c r="D9" s="592">
        <v>11289.53</v>
      </c>
      <c r="E9" s="592">
        <v>11677.72</v>
      </c>
      <c r="F9" s="592">
        <v>11488.931363636364</v>
      </c>
      <c r="G9" s="592">
        <v>4782.75</v>
      </c>
      <c r="H9" s="592">
        <v>5158.6499999999996</v>
      </c>
      <c r="I9" s="592">
        <v>4709.55</v>
      </c>
      <c r="J9" s="592">
        <v>5107.3500000000004</v>
      </c>
      <c r="K9" s="592">
        <v>4904.6772727272719</v>
      </c>
    </row>
    <row r="10" spans="1:11">
      <c r="A10" s="591">
        <v>44439</v>
      </c>
      <c r="B10" s="592">
        <v>11670.14</v>
      </c>
      <c r="C10" s="592">
        <v>11677.93</v>
      </c>
      <c r="D10" s="592">
        <v>11018.56</v>
      </c>
      <c r="E10" s="592">
        <v>11289.08</v>
      </c>
      <c r="F10" s="592">
        <v>11293.922727272728</v>
      </c>
      <c r="G10" s="592">
        <v>5108.6000000000004</v>
      </c>
      <c r="H10" s="592">
        <v>5461.15</v>
      </c>
      <c r="I10" s="592">
        <v>4944</v>
      </c>
      <c r="J10" s="592">
        <v>5246.1</v>
      </c>
      <c r="K10" s="592">
        <v>5436.0659090909094</v>
      </c>
    </row>
    <row r="11" spans="1:11">
      <c r="A11" s="591">
        <v>44469</v>
      </c>
      <c r="B11" s="592">
        <v>11287.84</v>
      </c>
      <c r="C11" s="592">
        <v>11593.81</v>
      </c>
      <c r="D11" s="592">
        <v>11192.28</v>
      </c>
      <c r="E11" s="592">
        <v>11458.76</v>
      </c>
      <c r="F11" s="592">
        <v>11408.538636363635</v>
      </c>
      <c r="G11" s="592">
        <v>5247.1</v>
      </c>
      <c r="H11" s="592">
        <v>5383.95</v>
      </c>
      <c r="I11" s="592">
        <v>5116.3</v>
      </c>
      <c r="J11" s="592">
        <v>5213.55</v>
      </c>
      <c r="K11" s="592">
        <v>5237.1886363636368</v>
      </c>
    </row>
    <row r="12" spans="1:11">
      <c r="A12" s="591">
        <v>44500</v>
      </c>
      <c r="B12" s="592">
        <v>11469.74</v>
      </c>
      <c r="C12" s="592">
        <v>12441.54</v>
      </c>
      <c r="D12" s="592">
        <v>11426.63</v>
      </c>
      <c r="E12" s="592">
        <v>12177.09</v>
      </c>
      <c r="F12" s="592">
        <v>12051.551904761905</v>
      </c>
      <c r="G12" s="592">
        <v>5209.1499999999996</v>
      </c>
      <c r="H12" s="592">
        <v>5381.25</v>
      </c>
      <c r="I12" s="592">
        <v>5086.8</v>
      </c>
      <c r="J12" s="592">
        <v>5346.05</v>
      </c>
      <c r="K12" s="592">
        <v>5468.9047619047624</v>
      </c>
    </row>
    <row r="13" spans="1:11">
      <c r="A13" s="591">
        <v>44530</v>
      </c>
      <c r="B13" s="592">
        <v>12179.46</v>
      </c>
      <c r="C13" s="592">
        <v>12250.13</v>
      </c>
      <c r="D13" s="592">
        <v>11508.32</v>
      </c>
      <c r="E13" s="592">
        <v>11522.16</v>
      </c>
      <c r="F13" s="592">
        <v>12030.969090909091</v>
      </c>
      <c r="G13" s="592">
        <v>5349.6</v>
      </c>
      <c r="H13" s="592">
        <v>5658.1</v>
      </c>
      <c r="I13" s="592">
        <v>5205.75</v>
      </c>
      <c r="J13" s="592">
        <v>5337.5</v>
      </c>
      <c r="K13" s="592">
        <v>5384.6045454545465</v>
      </c>
    </row>
    <row r="14" spans="1:11">
      <c r="A14" s="591">
        <v>44561</v>
      </c>
      <c r="B14" s="592">
        <v>11551.04</v>
      </c>
      <c r="C14" s="592">
        <v>11954.99</v>
      </c>
      <c r="D14" s="592">
        <v>11363.39</v>
      </c>
      <c r="E14" s="592">
        <v>11863.62</v>
      </c>
      <c r="F14" s="590">
        <v>11710.01695652174</v>
      </c>
      <c r="G14" s="592">
        <v>5331.35</v>
      </c>
      <c r="H14" s="592">
        <v>5625.05</v>
      </c>
      <c r="I14" s="592">
        <v>5303.7</v>
      </c>
      <c r="J14" s="592">
        <v>5549.95</v>
      </c>
      <c r="K14" s="592">
        <v>5483.2913043478256</v>
      </c>
    </row>
    <row r="15" spans="1:11" s="589" customFormat="1">
      <c r="A15" s="591">
        <v>44592</v>
      </c>
      <c r="B15" s="590">
        <v>11864.14</v>
      </c>
      <c r="C15" s="590">
        <v>12557.28</v>
      </c>
      <c r="D15" s="590">
        <v>11788.47</v>
      </c>
      <c r="E15" s="590">
        <v>12485.03</v>
      </c>
      <c r="F15" s="590">
        <v>12195.761999999999</v>
      </c>
      <c r="G15" s="590">
        <v>5553.6</v>
      </c>
      <c r="H15" s="590">
        <v>6059.2</v>
      </c>
      <c r="I15" s="590">
        <v>5553.6</v>
      </c>
      <c r="J15" s="590">
        <v>5981.8</v>
      </c>
      <c r="K15" s="590">
        <v>5883.47</v>
      </c>
    </row>
    <row r="16" spans="1:11" s="589" customFormat="1">
      <c r="A16" s="591">
        <v>44593</v>
      </c>
      <c r="B16" s="590">
        <v>12488.64</v>
      </c>
      <c r="C16" s="590">
        <v>13768.96</v>
      </c>
      <c r="D16" s="590">
        <v>12488.64</v>
      </c>
      <c r="E16" s="590">
        <v>13245.15</v>
      </c>
      <c r="F16" s="590">
        <v>12874.775000000001</v>
      </c>
      <c r="G16" s="590">
        <v>5984.15</v>
      </c>
      <c r="H16" s="590">
        <v>6197.65</v>
      </c>
      <c r="I16" s="590">
        <v>5800.25</v>
      </c>
      <c r="J16" s="590">
        <v>5902.15</v>
      </c>
      <c r="K16" s="590">
        <v>5991.33</v>
      </c>
    </row>
    <row r="17" spans="1:11" s="585" customFormat="1">
      <c r="A17" s="581" t="s">
        <v>1160</v>
      </c>
      <c r="D17" s="588"/>
      <c r="E17" s="587"/>
      <c r="F17" s="587"/>
      <c r="G17" s="582"/>
      <c r="H17" s="582"/>
      <c r="I17" s="582"/>
      <c r="J17" s="582"/>
      <c r="K17" s="582"/>
    </row>
    <row r="18" spans="1:11" s="585" customFormat="1">
      <c r="A18" s="581" t="s">
        <v>1021</v>
      </c>
      <c r="B18" s="586"/>
      <c r="C18" s="586"/>
      <c r="D18" s="582"/>
      <c r="E18" s="582"/>
      <c r="F18" s="582"/>
      <c r="G18" s="582"/>
      <c r="H18" s="582"/>
      <c r="I18" s="582" t="s">
        <v>640</v>
      </c>
      <c r="J18" s="582"/>
      <c r="K18" s="582"/>
    </row>
    <row r="19" spans="1:11">
      <c r="A19" s="584" t="s">
        <v>438</v>
      </c>
      <c r="B19" s="583"/>
      <c r="C19" s="582"/>
      <c r="D19" s="582"/>
      <c r="E19" s="582"/>
      <c r="F19" s="582"/>
      <c r="G19" s="582"/>
      <c r="H19" s="582"/>
      <c r="I19" s="582"/>
      <c r="J19" s="582"/>
      <c r="K19" s="582"/>
    </row>
    <row r="22" spans="1:11">
      <c r="H22" s="581" t="s">
        <v>640</v>
      </c>
    </row>
  </sheetData>
  <mergeCells count="4">
    <mergeCell ref="A2:A3"/>
    <mergeCell ref="B2:F2"/>
    <mergeCell ref="G2:K2"/>
    <mergeCell ref="A1:K1"/>
  </mergeCells>
  <printOptions horizontalCentered="1"/>
  <pageMargins left="0.7" right="0.7" top="0.75" bottom="0.75" header="0.3" footer="0.3"/>
  <pageSetup orientation="portrait"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F54"/>
  <sheetViews>
    <sheetView view="pageBreakPreview" zoomScale="70" zoomScaleNormal="115" zoomScaleSheetLayoutView="70" workbookViewId="0">
      <selection activeCell="J43" sqref="J43"/>
    </sheetView>
  </sheetViews>
  <sheetFormatPr defaultColWidth="9.140625" defaultRowHeight="12.75"/>
  <cols>
    <col min="1" max="1" width="9.140625" style="598" customWidth="1"/>
    <col min="2" max="2" width="7.140625" style="598" customWidth="1"/>
    <col min="3" max="4" width="10" style="598" customWidth="1"/>
    <col min="5" max="5" width="11.140625" style="598" customWidth="1"/>
    <col min="6" max="6" width="10.7109375" style="598" customWidth="1"/>
    <col min="7" max="7" width="12.42578125" style="598" customWidth="1"/>
    <col min="8" max="8" width="8.85546875" style="598" customWidth="1"/>
    <col min="9" max="9" width="11.42578125" style="598" customWidth="1"/>
    <col min="10" max="10" width="13" style="598" customWidth="1"/>
    <col min="11" max="11" width="12.42578125" style="598" bestFit="1" customWidth="1"/>
    <col min="12" max="14" width="8.42578125" style="598" customWidth="1"/>
    <col min="15" max="15" width="9.7109375" style="598" customWidth="1"/>
    <col min="16" max="16" width="9.140625" style="598"/>
    <col min="17" max="17" width="16.42578125" style="598" customWidth="1"/>
    <col min="18" max="18" width="12" style="598" customWidth="1"/>
    <col min="19" max="16384" width="9.140625" style="598"/>
  </cols>
  <sheetData>
    <row r="1" spans="1:20" s="626" customFormat="1" ht="20.45" customHeight="1">
      <c r="A1" s="1216" t="s">
        <v>820</v>
      </c>
      <c r="B1" s="1216"/>
      <c r="C1" s="1216"/>
      <c r="D1" s="1216"/>
      <c r="E1" s="1216"/>
      <c r="F1" s="1216"/>
      <c r="G1" s="1217"/>
      <c r="H1" s="1217"/>
      <c r="I1" s="1217"/>
      <c r="J1" s="1217"/>
      <c r="K1" s="1217"/>
      <c r="L1" s="1217"/>
      <c r="M1" s="627"/>
      <c r="N1" s="627"/>
    </row>
    <row r="2" spans="1:20" s="626" customFormat="1" ht="15.75">
      <c r="A2" s="1214" t="s">
        <v>425</v>
      </c>
      <c r="B2" s="1214"/>
      <c r="C2" s="1214"/>
      <c r="D2" s="1214"/>
      <c r="E2" s="1214"/>
      <c r="F2" s="1214"/>
      <c r="G2" s="1214"/>
      <c r="H2" s="1214"/>
      <c r="I2" s="1214"/>
      <c r="J2" s="1214"/>
      <c r="K2" s="1214"/>
      <c r="L2" s="1214"/>
      <c r="M2" s="1214"/>
      <c r="N2" s="1214"/>
      <c r="O2" s="1214"/>
      <c r="P2" s="1214"/>
      <c r="Q2" s="1214"/>
      <c r="R2" s="1214"/>
      <c r="S2" s="1214"/>
      <c r="T2" s="1214"/>
    </row>
    <row r="3" spans="1:20" s="623" customFormat="1" ht="27.75" customHeight="1">
      <c r="A3" s="1211" t="s">
        <v>370</v>
      </c>
      <c r="B3" s="1211" t="s">
        <v>442</v>
      </c>
      <c r="C3" s="1203" t="s">
        <v>427</v>
      </c>
      <c r="D3" s="1204"/>
      <c r="E3" s="1203" t="s">
        <v>432</v>
      </c>
      <c r="F3" s="1204"/>
      <c r="G3" s="1203" t="s">
        <v>439</v>
      </c>
      <c r="H3" s="1204"/>
      <c r="I3" s="1203" t="s">
        <v>430</v>
      </c>
      <c r="J3" s="1204"/>
      <c r="K3" s="1203" t="s">
        <v>816</v>
      </c>
      <c r="L3" s="1204"/>
      <c r="M3" s="1203" t="s">
        <v>803</v>
      </c>
      <c r="N3" s="1204"/>
      <c r="O3" s="1203" t="s">
        <v>459</v>
      </c>
      <c r="P3" s="1204"/>
      <c r="Q3" s="1203" t="s">
        <v>643</v>
      </c>
      <c r="R3" s="1204"/>
      <c r="S3" s="1215" t="s">
        <v>445</v>
      </c>
      <c r="T3" s="1215"/>
    </row>
    <row r="4" spans="1:20" s="623" customFormat="1" ht="38.25" customHeight="1">
      <c r="A4" s="1212"/>
      <c r="B4" s="1212"/>
      <c r="C4" s="625" t="s">
        <v>443</v>
      </c>
      <c r="D4" s="615" t="s">
        <v>1024</v>
      </c>
      <c r="E4" s="625" t="s">
        <v>443</v>
      </c>
      <c r="F4" s="625" t="s">
        <v>1024</v>
      </c>
      <c r="G4" s="625" t="s">
        <v>443</v>
      </c>
      <c r="H4" s="625" t="s">
        <v>1024</v>
      </c>
      <c r="I4" s="625" t="s">
        <v>443</v>
      </c>
      <c r="J4" s="625" t="s">
        <v>1024</v>
      </c>
      <c r="K4" s="625" t="s">
        <v>443</v>
      </c>
      <c r="L4" s="625" t="s">
        <v>1024</v>
      </c>
      <c r="M4" s="625" t="s">
        <v>443</v>
      </c>
      <c r="N4" s="625" t="s">
        <v>1024</v>
      </c>
      <c r="O4" s="625" t="s">
        <v>443</v>
      </c>
      <c r="P4" s="625" t="s">
        <v>1024</v>
      </c>
      <c r="Q4" s="625" t="s">
        <v>443</v>
      </c>
      <c r="R4" s="625" t="s">
        <v>1024</v>
      </c>
      <c r="S4" s="625" t="s">
        <v>444</v>
      </c>
      <c r="T4" s="624" t="s">
        <v>1026</v>
      </c>
    </row>
    <row r="5" spans="1:20" s="560" customFormat="1">
      <c r="A5" s="614" t="s">
        <v>93</v>
      </c>
      <c r="B5" s="613">
        <v>255</v>
      </c>
      <c r="C5" s="613">
        <v>1333632</v>
      </c>
      <c r="D5" s="613">
        <v>100919.82122300002</v>
      </c>
      <c r="E5" s="613">
        <v>114667076</v>
      </c>
      <c r="F5" s="613">
        <v>4484298.1372878011</v>
      </c>
      <c r="G5" s="613">
        <v>13540301</v>
      </c>
      <c r="H5" s="613">
        <v>1566342.0685924999</v>
      </c>
      <c r="I5" s="613">
        <v>73822854</v>
      </c>
      <c r="J5" s="613">
        <v>1824983.2705999999</v>
      </c>
      <c r="K5" s="613">
        <v>531477</v>
      </c>
      <c r="L5" s="613">
        <v>40785.800889999999</v>
      </c>
      <c r="M5" s="613">
        <v>0</v>
      </c>
      <c r="N5" s="613">
        <v>0</v>
      </c>
      <c r="O5" s="613">
        <v>112289</v>
      </c>
      <c r="P5" s="613">
        <v>7677.0457999999999</v>
      </c>
      <c r="Q5" s="613">
        <v>204007629</v>
      </c>
      <c r="R5" s="613">
        <v>8025006.1443932988</v>
      </c>
      <c r="S5" s="613">
        <v>267731</v>
      </c>
      <c r="T5" s="613">
        <v>13088.3533905</v>
      </c>
    </row>
    <row r="6" spans="1:20" s="560" customFormat="1">
      <c r="A6" s="614" t="s">
        <v>94</v>
      </c>
      <c r="B6" s="613">
        <v>235</v>
      </c>
      <c r="C6" s="613">
        <v>1157649</v>
      </c>
      <c r="D6" s="613">
        <v>106456.51146859999</v>
      </c>
      <c r="E6" s="613">
        <v>72491796</v>
      </c>
      <c r="F6" s="613">
        <v>2374882.3814169001</v>
      </c>
      <c r="G6" s="613">
        <v>8448564</v>
      </c>
      <c r="H6" s="613">
        <v>1400610.2237174998</v>
      </c>
      <c r="I6" s="613">
        <v>48242654</v>
      </c>
      <c r="J6" s="613">
        <v>2099447.4903874998</v>
      </c>
      <c r="K6" s="613">
        <v>534171</v>
      </c>
      <c r="L6" s="613">
        <v>38647.716830000005</v>
      </c>
      <c r="M6" s="613">
        <v>56814</v>
      </c>
      <c r="N6" s="613">
        <v>4428.9195625000002</v>
      </c>
      <c r="O6" s="613">
        <v>461519</v>
      </c>
      <c r="P6" s="613">
        <v>37874.5821</v>
      </c>
      <c r="Q6" s="613">
        <v>131393167</v>
      </c>
      <c r="R6" s="613">
        <v>6062347.8254829999</v>
      </c>
      <c r="S6" s="613">
        <v>207176</v>
      </c>
      <c r="T6" s="613">
        <v>16607.951437</v>
      </c>
    </row>
    <row r="7" spans="1:20" s="560" customFormat="1">
      <c r="A7" s="610" t="s">
        <v>644</v>
      </c>
      <c r="B7" s="609">
        <v>21</v>
      </c>
      <c r="C7" s="609">
        <v>138382</v>
      </c>
      <c r="D7" s="622">
        <v>12916.562410199997</v>
      </c>
      <c r="E7" s="609">
        <v>7480756</v>
      </c>
      <c r="F7" s="609">
        <v>228710.35005439995</v>
      </c>
      <c r="G7" s="609">
        <v>737889</v>
      </c>
      <c r="H7" s="609">
        <v>110892.90630999998</v>
      </c>
      <c r="I7" s="609">
        <v>5447525</v>
      </c>
      <c r="J7" s="609">
        <v>180214.38078499996</v>
      </c>
      <c r="K7" s="609">
        <v>50112</v>
      </c>
      <c r="L7" s="609">
        <v>3680.4404350000004</v>
      </c>
      <c r="M7" s="609"/>
      <c r="N7" s="609"/>
      <c r="O7" s="609">
        <v>24195</v>
      </c>
      <c r="P7" s="609">
        <v>1775.1753149999997</v>
      </c>
      <c r="Q7" s="609">
        <v>13878859</v>
      </c>
      <c r="R7" s="609">
        <v>538189.81530959986</v>
      </c>
      <c r="S7" s="609">
        <v>242808</v>
      </c>
      <c r="T7" s="609">
        <v>13908.639512100001</v>
      </c>
    </row>
    <row r="8" spans="1:20" s="621" customFormat="1">
      <c r="A8" s="610">
        <v>44317</v>
      </c>
      <c r="B8" s="609">
        <v>21</v>
      </c>
      <c r="C8" s="609">
        <v>114997</v>
      </c>
      <c r="D8" s="622">
        <v>11052.727486600001</v>
      </c>
      <c r="E8" s="609">
        <v>8716896</v>
      </c>
      <c r="F8" s="609">
        <v>292305.43664400006</v>
      </c>
      <c r="G8" s="609">
        <v>1131625</v>
      </c>
      <c r="H8" s="609">
        <v>180377.01124750002</v>
      </c>
      <c r="I8" s="609">
        <v>5110395</v>
      </c>
      <c r="J8" s="609">
        <v>176168.10265500002</v>
      </c>
      <c r="K8" s="609">
        <v>61958</v>
      </c>
      <c r="L8" s="609">
        <v>4668.30278</v>
      </c>
      <c r="M8" s="609"/>
      <c r="N8" s="609"/>
      <c r="O8" s="609">
        <v>47177</v>
      </c>
      <c r="P8" s="609">
        <v>3594.0679650000002</v>
      </c>
      <c r="Q8" s="609">
        <v>15183048</v>
      </c>
      <c r="R8" s="609">
        <v>668165.64877810015</v>
      </c>
      <c r="S8" s="609">
        <v>244722</v>
      </c>
      <c r="T8" s="609">
        <v>15163.7422699</v>
      </c>
    </row>
    <row r="9" spans="1:20" s="621" customFormat="1">
      <c r="A9" s="610">
        <v>44348</v>
      </c>
      <c r="B9" s="609">
        <v>22</v>
      </c>
      <c r="C9" s="609">
        <v>158311</v>
      </c>
      <c r="D9" s="622">
        <v>14355.171816799999</v>
      </c>
      <c r="E9" s="609">
        <v>7490116</v>
      </c>
      <c r="F9" s="609">
        <v>249026.60540690005</v>
      </c>
      <c r="G9" s="609">
        <v>981923</v>
      </c>
      <c r="H9" s="609">
        <v>151414.31328249999</v>
      </c>
      <c r="I9" s="609">
        <v>4526825</v>
      </c>
      <c r="J9" s="609">
        <v>165891.75312750007</v>
      </c>
      <c r="K9" s="609">
        <v>55286</v>
      </c>
      <c r="L9" s="609">
        <v>4119.3832499999999</v>
      </c>
      <c r="M9" s="609"/>
      <c r="N9" s="609"/>
      <c r="O9" s="609">
        <v>37350</v>
      </c>
      <c r="P9" s="609">
        <v>2792.2516000000001</v>
      </c>
      <c r="Q9" s="609">
        <v>13249811</v>
      </c>
      <c r="R9" s="609">
        <v>587599.47848370008</v>
      </c>
      <c r="S9" s="609">
        <v>273550</v>
      </c>
      <c r="T9" s="609">
        <v>15591.0463251</v>
      </c>
    </row>
    <row r="10" spans="1:20" s="621" customFormat="1">
      <c r="A10" s="610">
        <v>44408</v>
      </c>
      <c r="B10" s="609">
        <v>22</v>
      </c>
      <c r="C10" s="609">
        <v>126241</v>
      </c>
      <c r="D10" s="622">
        <v>11349.876245600002</v>
      </c>
      <c r="E10" s="609">
        <v>5825641</v>
      </c>
      <c r="F10" s="609">
        <v>214072.70104440005</v>
      </c>
      <c r="G10" s="609">
        <v>837953</v>
      </c>
      <c r="H10" s="609">
        <v>137315.54521249997</v>
      </c>
      <c r="I10" s="609">
        <v>5418321</v>
      </c>
      <c r="J10" s="609">
        <v>220289.79004999995</v>
      </c>
      <c r="K10" s="609">
        <v>46862</v>
      </c>
      <c r="L10" s="609">
        <v>3435.3813450000007</v>
      </c>
      <c r="M10" s="609"/>
      <c r="N10" s="609"/>
      <c r="O10" s="609">
        <v>42180</v>
      </c>
      <c r="P10" s="609">
        <v>3253.2141199999996</v>
      </c>
      <c r="Q10" s="609">
        <v>12297198</v>
      </c>
      <c r="R10" s="609">
        <v>589716.50801749993</v>
      </c>
      <c r="S10" s="609">
        <v>266476</v>
      </c>
      <c r="T10" s="609">
        <v>14997.9139966</v>
      </c>
    </row>
    <row r="11" spans="1:20" s="621" customFormat="1">
      <c r="A11" s="610">
        <v>44439</v>
      </c>
      <c r="B11" s="609">
        <v>22</v>
      </c>
      <c r="C11" s="609">
        <v>88682</v>
      </c>
      <c r="D11" s="622">
        <v>8532.1421754000003</v>
      </c>
      <c r="E11" s="609">
        <v>6168394</v>
      </c>
      <c r="F11" s="609">
        <v>201307.14354409993</v>
      </c>
      <c r="G11" s="609">
        <v>702501</v>
      </c>
      <c r="H11" s="609">
        <v>116448.6428725</v>
      </c>
      <c r="I11" s="609">
        <v>5129273</v>
      </c>
      <c r="J11" s="609">
        <v>211121.44738</v>
      </c>
      <c r="K11" s="609">
        <v>45360</v>
      </c>
      <c r="L11" s="609">
        <v>3222.6046150000002</v>
      </c>
      <c r="M11" s="609"/>
      <c r="N11" s="609"/>
      <c r="O11" s="609">
        <v>37941</v>
      </c>
      <c r="P11" s="609">
        <v>2967.086905000001</v>
      </c>
      <c r="Q11" s="609">
        <v>12172151</v>
      </c>
      <c r="R11" s="609">
        <v>543599.06749199994</v>
      </c>
      <c r="S11" s="609">
        <v>279648</v>
      </c>
      <c r="T11" s="609">
        <v>15226.364284900001</v>
      </c>
    </row>
    <row r="12" spans="1:20" s="621" customFormat="1">
      <c r="A12" s="610">
        <v>44469</v>
      </c>
      <c r="B12" s="609">
        <v>22</v>
      </c>
      <c r="C12" s="609">
        <v>74371</v>
      </c>
      <c r="D12" s="622">
        <v>7052.3174545999973</v>
      </c>
      <c r="E12" s="609">
        <v>6357418</v>
      </c>
      <c r="F12" s="609">
        <v>207356.87578080004</v>
      </c>
      <c r="G12" s="609">
        <v>727190</v>
      </c>
      <c r="H12" s="609">
        <v>120436.28244250003</v>
      </c>
      <c r="I12" s="609">
        <v>4630697</v>
      </c>
      <c r="J12" s="609">
        <v>227331.35420750009</v>
      </c>
      <c r="K12" s="609">
        <v>50234</v>
      </c>
      <c r="L12" s="609">
        <v>3498.5446100000004</v>
      </c>
      <c r="M12" s="609"/>
      <c r="N12" s="609"/>
      <c r="O12" s="609">
        <v>44723</v>
      </c>
      <c r="P12" s="609">
        <v>3584.1717699999995</v>
      </c>
      <c r="Q12" s="609">
        <v>11884633</v>
      </c>
      <c r="R12" s="609">
        <v>569259.54626540013</v>
      </c>
      <c r="S12" s="609">
        <v>355051</v>
      </c>
      <c r="T12" s="609">
        <v>15995.966302299999</v>
      </c>
    </row>
    <row r="13" spans="1:20" s="621" customFormat="1">
      <c r="A13" s="610">
        <v>44500</v>
      </c>
      <c r="B13" s="609">
        <v>21</v>
      </c>
      <c r="C13" s="609">
        <v>120892</v>
      </c>
      <c r="D13" s="622">
        <v>11519.986260800002</v>
      </c>
      <c r="E13" s="609">
        <v>6877741</v>
      </c>
      <c r="F13" s="609">
        <v>211812.74981909999</v>
      </c>
      <c r="G13" s="609">
        <v>836448</v>
      </c>
      <c r="H13" s="609">
        <v>142687.15793000004</v>
      </c>
      <c r="I13" s="609">
        <v>4229771</v>
      </c>
      <c r="J13" s="609">
        <v>235007.9758325</v>
      </c>
      <c r="K13" s="609">
        <v>51222</v>
      </c>
      <c r="L13" s="609">
        <v>3637.4583150000003</v>
      </c>
      <c r="M13" s="609">
        <v>13479</v>
      </c>
      <c r="N13" s="609">
        <v>1079.8251125000002</v>
      </c>
      <c r="O13" s="609">
        <v>54684</v>
      </c>
      <c r="P13" s="609">
        <v>4671.99208</v>
      </c>
      <c r="Q13" s="609">
        <v>12184237</v>
      </c>
      <c r="R13" s="609">
        <v>610417.14534990012</v>
      </c>
      <c r="S13" s="609">
        <v>286693</v>
      </c>
      <c r="T13" s="609">
        <v>15887.989469800001</v>
      </c>
    </row>
    <row r="14" spans="1:20" s="621" customFormat="1">
      <c r="A14" s="610">
        <v>44530</v>
      </c>
      <c r="B14" s="609">
        <v>21</v>
      </c>
      <c r="C14" s="609">
        <v>102728</v>
      </c>
      <c r="D14" s="622">
        <v>9454.1541869999965</v>
      </c>
      <c r="E14" s="609">
        <v>6863337</v>
      </c>
      <c r="F14" s="609">
        <v>228341.25073819986</v>
      </c>
      <c r="G14" s="609">
        <v>667065</v>
      </c>
      <c r="H14" s="609">
        <v>112799.91609000004</v>
      </c>
      <c r="I14" s="609">
        <v>3290153</v>
      </c>
      <c r="J14" s="609">
        <v>172270.62441499997</v>
      </c>
      <c r="K14" s="609">
        <v>58549</v>
      </c>
      <c r="L14" s="609">
        <v>4229.8596500000003</v>
      </c>
      <c r="M14" s="609">
        <v>14547</v>
      </c>
      <c r="N14" s="609">
        <v>1103.4312124999999</v>
      </c>
      <c r="O14" s="609">
        <v>42663</v>
      </c>
      <c r="P14" s="609">
        <v>3569.6094449999996</v>
      </c>
      <c r="Q14" s="609">
        <v>11039042</v>
      </c>
      <c r="R14" s="609">
        <v>531768.84573769977</v>
      </c>
      <c r="S14" s="609">
        <v>292926</v>
      </c>
      <c r="T14" s="609">
        <v>13935.2083838</v>
      </c>
    </row>
    <row r="15" spans="1:20" s="621" customFormat="1">
      <c r="A15" s="610">
        <v>44561</v>
      </c>
      <c r="B15" s="609">
        <v>23</v>
      </c>
      <c r="C15" s="609">
        <v>88429</v>
      </c>
      <c r="D15" s="622">
        <v>7650.6343900000038</v>
      </c>
      <c r="E15" s="609">
        <v>5261768</v>
      </c>
      <c r="F15" s="609">
        <v>168027.20996770004</v>
      </c>
      <c r="G15" s="609">
        <v>585391</v>
      </c>
      <c r="H15" s="609">
        <v>98712.093332499993</v>
      </c>
      <c r="I15" s="609">
        <v>3867180</v>
      </c>
      <c r="J15" s="609">
        <v>172667.08542500003</v>
      </c>
      <c r="K15" s="609">
        <v>43102</v>
      </c>
      <c r="L15" s="609">
        <v>3040.419715</v>
      </c>
      <c r="M15" s="609">
        <v>9205</v>
      </c>
      <c r="N15" s="609">
        <v>625.74816249999992</v>
      </c>
      <c r="O15" s="609">
        <v>38106</v>
      </c>
      <c r="P15" s="609">
        <v>3227.0856200000007</v>
      </c>
      <c r="Q15" s="609">
        <v>9893181</v>
      </c>
      <c r="R15" s="609">
        <v>453950.27661270014</v>
      </c>
      <c r="S15" s="609">
        <v>298053</v>
      </c>
      <c r="T15" s="609">
        <v>14913.1163523</v>
      </c>
    </row>
    <row r="16" spans="1:20" s="621" customFormat="1">
      <c r="A16" s="610">
        <v>44592</v>
      </c>
      <c r="B16" s="609">
        <v>20</v>
      </c>
      <c r="C16" s="609">
        <v>85979</v>
      </c>
      <c r="D16" s="609">
        <v>7340.2442382000027</v>
      </c>
      <c r="E16" s="609">
        <v>5254717</v>
      </c>
      <c r="F16" s="609">
        <v>177656.07393910002</v>
      </c>
      <c r="G16" s="609">
        <v>606242</v>
      </c>
      <c r="H16" s="609">
        <v>110082.2826275</v>
      </c>
      <c r="I16" s="609">
        <v>3249655</v>
      </c>
      <c r="J16" s="609">
        <v>153500.99384500002</v>
      </c>
      <c r="K16" s="609">
        <v>33033</v>
      </c>
      <c r="L16" s="609">
        <v>2330.8033949999999</v>
      </c>
      <c r="M16" s="609">
        <v>8524</v>
      </c>
      <c r="N16" s="609">
        <v>659.0478374999999</v>
      </c>
      <c r="O16" s="609">
        <v>45278</v>
      </c>
      <c r="P16" s="609">
        <v>4022.7599150000001</v>
      </c>
      <c r="Q16" s="609">
        <v>9283428</v>
      </c>
      <c r="R16" s="609">
        <v>455592.20579729986</v>
      </c>
      <c r="S16" s="609">
        <v>327642</v>
      </c>
      <c r="T16" s="609">
        <v>17610.445669000001</v>
      </c>
    </row>
    <row r="17" spans="1:20" s="621" customFormat="1">
      <c r="A17" s="610">
        <v>44593</v>
      </c>
      <c r="B17" s="609">
        <v>20</v>
      </c>
      <c r="C17" s="609">
        <v>58637</v>
      </c>
      <c r="D17" s="609">
        <v>5232.6948033999988</v>
      </c>
      <c r="E17" s="609">
        <v>6195012</v>
      </c>
      <c r="F17" s="609">
        <v>196265.9844782</v>
      </c>
      <c r="G17" s="609">
        <v>634337</v>
      </c>
      <c r="H17" s="609">
        <v>119444.07236999998</v>
      </c>
      <c r="I17" s="609">
        <v>3342859</v>
      </c>
      <c r="J17" s="609">
        <v>184983.98266499999</v>
      </c>
      <c r="K17" s="609">
        <v>38453</v>
      </c>
      <c r="L17" s="609">
        <v>2784.51872</v>
      </c>
      <c r="M17" s="609">
        <v>11059</v>
      </c>
      <c r="N17" s="609">
        <v>960.86723749999987</v>
      </c>
      <c r="O17" s="609">
        <v>47222</v>
      </c>
      <c r="P17" s="609">
        <v>4417.1673650000002</v>
      </c>
      <c r="Q17" s="609">
        <v>10327579</v>
      </c>
      <c r="R17" s="609">
        <v>514089.28763909999</v>
      </c>
      <c r="S17" s="609">
        <v>207176</v>
      </c>
      <c r="T17" s="609">
        <v>16607.951437</v>
      </c>
    </row>
    <row r="18" spans="1:20" s="617" customFormat="1">
      <c r="A18" s="608"/>
      <c r="B18" s="620"/>
      <c r="C18" s="618"/>
      <c r="D18" s="618"/>
      <c r="E18" s="618"/>
      <c r="F18" s="618"/>
      <c r="G18" s="618"/>
      <c r="H18" s="619"/>
      <c r="I18" s="618"/>
      <c r="J18" s="618"/>
      <c r="K18" s="618"/>
      <c r="L18" s="619"/>
      <c r="M18" s="618"/>
      <c r="N18" s="619"/>
      <c r="O18" s="618"/>
    </row>
    <row r="19" spans="1:20" ht="15.75">
      <c r="A19" s="1214" t="s">
        <v>426</v>
      </c>
      <c r="B19" s="1214"/>
      <c r="C19" s="1214"/>
      <c r="D19" s="1214"/>
      <c r="E19" s="1214"/>
      <c r="F19" s="1214"/>
      <c r="G19" s="1214"/>
      <c r="H19" s="1214"/>
      <c r="I19" s="1214"/>
      <c r="J19" s="1214"/>
      <c r="K19" s="1214"/>
      <c r="L19" s="1214"/>
      <c r="M19" s="1214"/>
      <c r="N19" s="1214"/>
      <c r="O19" s="1214"/>
      <c r="P19" s="1214"/>
      <c r="Q19" s="1214"/>
      <c r="R19" s="1214"/>
    </row>
    <row r="20" spans="1:20" ht="24" customHeight="1">
      <c r="A20" s="1205" t="s">
        <v>645</v>
      </c>
      <c r="B20" s="1205" t="s">
        <v>442</v>
      </c>
      <c r="C20" s="1208" t="s">
        <v>432</v>
      </c>
      <c r="D20" s="1209"/>
      <c r="E20" s="1209"/>
      <c r="F20" s="1210"/>
      <c r="G20" s="1208" t="s">
        <v>439</v>
      </c>
      <c r="H20" s="1209"/>
      <c r="I20" s="1209"/>
      <c r="J20" s="1210"/>
      <c r="K20" s="1208" t="s">
        <v>430</v>
      </c>
      <c r="L20" s="1209"/>
      <c r="M20" s="1209"/>
      <c r="N20" s="1210"/>
      <c r="O20" s="1213" t="s">
        <v>646</v>
      </c>
      <c r="P20" s="1213"/>
      <c r="Q20" s="1208" t="s">
        <v>445</v>
      </c>
      <c r="R20" s="1210"/>
    </row>
    <row r="21" spans="1:20" ht="12.75" customHeight="1">
      <c r="A21" s="1206"/>
      <c r="B21" s="1206"/>
      <c r="C21" s="1201" t="s">
        <v>647</v>
      </c>
      <c r="D21" s="1202"/>
      <c r="E21" s="1201" t="s">
        <v>648</v>
      </c>
      <c r="F21" s="1202"/>
      <c r="G21" s="1201" t="s">
        <v>647</v>
      </c>
      <c r="H21" s="1202"/>
      <c r="I21" s="1201" t="s">
        <v>648</v>
      </c>
      <c r="J21" s="1202"/>
      <c r="K21" s="1201" t="s">
        <v>647</v>
      </c>
      <c r="L21" s="1202"/>
      <c r="M21" s="1201" t="s">
        <v>648</v>
      </c>
      <c r="N21" s="1202"/>
      <c r="O21" s="1205" t="s">
        <v>443</v>
      </c>
      <c r="P21" s="1211" t="s">
        <v>1025</v>
      </c>
      <c r="Q21" s="1205" t="s">
        <v>444</v>
      </c>
      <c r="R21" s="1205" t="s">
        <v>649</v>
      </c>
    </row>
    <row r="22" spans="1:20" ht="38.25">
      <c r="A22" s="1207"/>
      <c r="B22" s="1207"/>
      <c r="C22" s="616" t="s">
        <v>443</v>
      </c>
      <c r="D22" s="615" t="s">
        <v>1024</v>
      </c>
      <c r="E22" s="616" t="s">
        <v>443</v>
      </c>
      <c r="F22" s="615" t="s">
        <v>1024</v>
      </c>
      <c r="G22" s="616" t="s">
        <v>443</v>
      </c>
      <c r="H22" s="615" t="s">
        <v>1024</v>
      </c>
      <c r="I22" s="616" t="s">
        <v>443</v>
      </c>
      <c r="J22" s="615" t="s">
        <v>1024</v>
      </c>
      <c r="K22" s="616" t="s">
        <v>443</v>
      </c>
      <c r="L22" s="615" t="s">
        <v>1024</v>
      </c>
      <c r="M22" s="616" t="s">
        <v>443</v>
      </c>
      <c r="N22" s="615" t="s">
        <v>1024</v>
      </c>
      <c r="O22" s="1207"/>
      <c r="P22" s="1212"/>
      <c r="Q22" s="1207"/>
      <c r="R22" s="1207"/>
    </row>
    <row r="23" spans="1:20">
      <c r="A23" s="614" t="s">
        <v>93</v>
      </c>
      <c r="B23" s="257">
        <v>255</v>
      </c>
      <c r="C23" s="257">
        <v>253231</v>
      </c>
      <c r="D23" s="257">
        <v>93001.85072300001</v>
      </c>
      <c r="E23" s="257">
        <v>284715</v>
      </c>
      <c r="F23" s="257">
        <v>98596.492513999998</v>
      </c>
      <c r="G23" s="257">
        <v>273</v>
      </c>
      <c r="H23" s="257">
        <v>37.244433000000001</v>
      </c>
      <c r="I23" s="257">
        <v>435</v>
      </c>
      <c r="J23" s="257">
        <v>51.268478500000001</v>
      </c>
      <c r="K23" s="257">
        <v>747233</v>
      </c>
      <c r="L23" s="257">
        <v>25812.810495999998</v>
      </c>
      <c r="M23" s="257">
        <v>663434</v>
      </c>
      <c r="N23" s="257">
        <v>22079.322142000001</v>
      </c>
      <c r="O23" s="257">
        <v>1949321</v>
      </c>
      <c r="P23" s="257">
        <v>239578.98878650001</v>
      </c>
      <c r="Q23" s="257">
        <v>9525</v>
      </c>
      <c r="R23" s="257">
        <v>1221.2104575000001</v>
      </c>
    </row>
    <row r="24" spans="1:20" s="558" customFormat="1">
      <c r="A24" s="614" t="s">
        <v>94</v>
      </c>
      <c r="B24" s="613">
        <v>235</v>
      </c>
      <c r="C24" s="613">
        <v>344640</v>
      </c>
      <c r="D24" s="613">
        <v>123182.03144600002</v>
      </c>
      <c r="E24" s="613">
        <v>221469</v>
      </c>
      <c r="F24" s="613">
        <v>77515.325140000001</v>
      </c>
      <c r="G24" s="613">
        <v>1527</v>
      </c>
      <c r="H24" s="613">
        <v>314.74165499999998</v>
      </c>
      <c r="I24" s="613">
        <v>1105</v>
      </c>
      <c r="J24" s="613">
        <v>222.75592400000002</v>
      </c>
      <c r="K24" s="613">
        <v>12090606</v>
      </c>
      <c r="L24" s="613">
        <v>721276.46159800014</v>
      </c>
      <c r="M24" s="613">
        <v>11664635</v>
      </c>
      <c r="N24" s="613">
        <v>672950.12329799996</v>
      </c>
      <c r="O24" s="613">
        <v>24323982</v>
      </c>
      <c r="P24" s="613">
        <v>1595461.4204970002</v>
      </c>
      <c r="Q24" s="613">
        <v>37420</v>
      </c>
      <c r="R24" s="613">
        <v>4276.5304732500008</v>
      </c>
    </row>
    <row r="25" spans="1:20" s="558" customFormat="1">
      <c r="A25" s="610">
        <v>44288</v>
      </c>
      <c r="B25" s="609">
        <v>21</v>
      </c>
      <c r="C25" s="609">
        <v>16051</v>
      </c>
      <c r="D25" s="609">
        <v>6145.1568520000001</v>
      </c>
      <c r="E25" s="609">
        <v>10065</v>
      </c>
      <c r="F25" s="609">
        <v>3459.642249</v>
      </c>
      <c r="G25" s="609">
        <v>2</v>
      </c>
      <c r="H25" s="609">
        <v>0.37631500000000001</v>
      </c>
      <c r="I25" s="609">
        <v>22</v>
      </c>
      <c r="J25" s="609">
        <v>3.7884890000000002</v>
      </c>
      <c r="K25" s="609">
        <v>214479</v>
      </c>
      <c r="L25" s="609">
        <v>10182.113454</v>
      </c>
      <c r="M25" s="609">
        <v>217370</v>
      </c>
      <c r="N25" s="609">
        <v>9955.2257939999909</v>
      </c>
      <c r="O25" s="609">
        <v>457989</v>
      </c>
      <c r="P25" s="609">
        <v>29746.30315299999</v>
      </c>
      <c r="Q25" s="609">
        <v>11777</v>
      </c>
      <c r="R25" s="609">
        <v>2111.9044074999997</v>
      </c>
    </row>
    <row r="26" spans="1:20" s="558" customFormat="1">
      <c r="A26" s="612">
        <v>44319</v>
      </c>
      <c r="B26" s="611">
        <v>21</v>
      </c>
      <c r="C26" s="611">
        <v>24591</v>
      </c>
      <c r="D26" s="611">
        <v>11060.544260000002</v>
      </c>
      <c r="E26" s="611">
        <v>16718</v>
      </c>
      <c r="F26" s="611">
        <v>6846.9098780000013</v>
      </c>
      <c r="G26" s="611">
        <v>22</v>
      </c>
      <c r="H26" s="611">
        <v>4.3513399999999995</v>
      </c>
      <c r="I26" s="611">
        <v>25</v>
      </c>
      <c r="J26" s="611">
        <v>4.8688949999999993</v>
      </c>
      <c r="K26" s="611">
        <v>244604</v>
      </c>
      <c r="L26" s="611">
        <v>12107.346806000007</v>
      </c>
      <c r="M26" s="611">
        <v>244326</v>
      </c>
      <c r="N26" s="611">
        <v>11713.749351999993</v>
      </c>
      <c r="O26" s="611">
        <v>530286</v>
      </c>
      <c r="P26" s="611">
        <v>41737.770531000002</v>
      </c>
      <c r="Q26" s="611">
        <v>11929</v>
      </c>
      <c r="R26" s="611">
        <v>1076.7546179999999</v>
      </c>
    </row>
    <row r="27" spans="1:20" s="558" customFormat="1">
      <c r="A27" s="612">
        <v>44348</v>
      </c>
      <c r="B27" s="611">
        <v>22</v>
      </c>
      <c r="C27" s="611">
        <v>22601</v>
      </c>
      <c r="D27" s="611">
        <v>8013.4658789999994</v>
      </c>
      <c r="E27" s="611">
        <v>13677</v>
      </c>
      <c r="F27" s="611">
        <v>4338.0801289999999</v>
      </c>
      <c r="G27" s="611">
        <v>95</v>
      </c>
      <c r="H27" s="611">
        <v>17.759654999999999</v>
      </c>
      <c r="I27" s="611">
        <v>40</v>
      </c>
      <c r="J27" s="611">
        <v>7.3326929999999999</v>
      </c>
      <c r="K27" s="611">
        <v>312452</v>
      </c>
      <c r="L27" s="611">
        <v>16829.233163000001</v>
      </c>
      <c r="M27" s="611">
        <v>401460</v>
      </c>
      <c r="N27" s="611">
        <v>20892.812119999999</v>
      </c>
      <c r="O27" s="611">
        <v>750325</v>
      </c>
      <c r="P27" s="611">
        <v>50098.683639000003</v>
      </c>
      <c r="Q27" s="611">
        <v>14021</v>
      </c>
      <c r="R27" s="611">
        <v>2455.4065890000002</v>
      </c>
    </row>
    <row r="28" spans="1:20" s="558" customFormat="1">
      <c r="A28" s="612">
        <v>44408</v>
      </c>
      <c r="B28" s="611">
        <v>22</v>
      </c>
      <c r="C28" s="611">
        <v>28490</v>
      </c>
      <c r="D28" s="611">
        <v>12133.867455</v>
      </c>
      <c r="E28" s="611">
        <v>18363</v>
      </c>
      <c r="F28" s="611">
        <v>7590.5915699999996</v>
      </c>
      <c r="G28" s="611">
        <v>67</v>
      </c>
      <c r="H28" s="611">
        <v>12.461236</v>
      </c>
      <c r="I28" s="611">
        <v>68</v>
      </c>
      <c r="J28" s="611">
        <v>12.428924</v>
      </c>
      <c r="K28" s="611">
        <v>747565</v>
      </c>
      <c r="L28" s="611">
        <v>42105.784208999998</v>
      </c>
      <c r="M28" s="611">
        <v>686095</v>
      </c>
      <c r="N28" s="611">
        <v>37414.665967000001</v>
      </c>
      <c r="O28" s="611">
        <v>1480648</v>
      </c>
      <c r="P28" s="611">
        <v>99269.799360999983</v>
      </c>
      <c r="Q28" s="611">
        <v>18810</v>
      </c>
      <c r="R28" s="611">
        <v>1633.2873607500001</v>
      </c>
    </row>
    <row r="29" spans="1:20" s="558" customFormat="1">
      <c r="A29" s="612">
        <v>44439</v>
      </c>
      <c r="B29" s="611">
        <v>22</v>
      </c>
      <c r="C29" s="611">
        <v>31584</v>
      </c>
      <c r="D29" s="611">
        <v>9797.4166160000004</v>
      </c>
      <c r="E29" s="611">
        <v>18410</v>
      </c>
      <c r="F29" s="611">
        <v>5603.9338809999999</v>
      </c>
      <c r="G29" s="611">
        <v>89</v>
      </c>
      <c r="H29" s="611">
        <v>16.376877</v>
      </c>
      <c r="I29" s="611">
        <v>108</v>
      </c>
      <c r="J29" s="611">
        <v>19.557756000000001</v>
      </c>
      <c r="K29" s="611">
        <v>1241029</v>
      </c>
      <c r="L29" s="611">
        <v>65335.982736999998</v>
      </c>
      <c r="M29" s="611">
        <v>969268</v>
      </c>
      <c r="N29" s="611">
        <v>49332.995945000002</v>
      </c>
      <c r="O29" s="611">
        <v>2260488</v>
      </c>
      <c r="P29" s="611">
        <v>130106.263812</v>
      </c>
      <c r="Q29" s="611">
        <v>21790</v>
      </c>
      <c r="R29" s="611">
        <v>2671.7828662499996</v>
      </c>
    </row>
    <row r="30" spans="1:20" s="558" customFormat="1">
      <c r="A30" s="612">
        <v>44469</v>
      </c>
      <c r="B30" s="611">
        <v>22</v>
      </c>
      <c r="C30" s="611">
        <v>44328</v>
      </c>
      <c r="D30" s="611">
        <v>17485.315354000006</v>
      </c>
      <c r="E30" s="611">
        <v>22706</v>
      </c>
      <c r="F30" s="611">
        <v>9099.694798999999</v>
      </c>
      <c r="G30" s="611">
        <v>95</v>
      </c>
      <c r="H30" s="611">
        <v>17.530083999999999</v>
      </c>
      <c r="I30" s="611">
        <v>115</v>
      </c>
      <c r="J30" s="611">
        <v>20.704456000000004</v>
      </c>
      <c r="K30" s="611">
        <v>1324323</v>
      </c>
      <c r="L30" s="611">
        <v>71691.040826000011</v>
      </c>
      <c r="M30" s="611">
        <v>1330977</v>
      </c>
      <c r="N30" s="611">
        <v>69797.648069000003</v>
      </c>
      <c r="O30" s="611">
        <v>2722544</v>
      </c>
      <c r="P30" s="611">
        <v>168111.93358800001</v>
      </c>
      <c r="Q30" s="611">
        <v>28163</v>
      </c>
      <c r="R30" s="611">
        <v>2386.6743879999999</v>
      </c>
    </row>
    <row r="31" spans="1:20" s="558" customFormat="1">
      <c r="A31" s="612">
        <v>44500</v>
      </c>
      <c r="B31" s="611">
        <v>21</v>
      </c>
      <c r="C31" s="611">
        <v>32864</v>
      </c>
      <c r="D31" s="611">
        <v>10837.810066000011</v>
      </c>
      <c r="E31" s="611">
        <v>18659</v>
      </c>
      <c r="F31" s="611">
        <v>5804.8880529999997</v>
      </c>
      <c r="G31" s="611">
        <v>152</v>
      </c>
      <c r="H31" s="611">
        <v>28.528592</v>
      </c>
      <c r="I31" s="611">
        <v>100</v>
      </c>
      <c r="J31" s="611">
        <v>18.470861000000003</v>
      </c>
      <c r="K31" s="611">
        <v>1329387</v>
      </c>
      <c r="L31" s="611">
        <v>83179.311411999894</v>
      </c>
      <c r="M31" s="611">
        <v>1259858</v>
      </c>
      <c r="N31" s="611">
        <v>75479.754654000004</v>
      </c>
      <c r="O31" s="611">
        <v>2641020</v>
      </c>
      <c r="P31" s="611">
        <v>175348.76363799989</v>
      </c>
      <c r="Q31" s="611">
        <v>22027</v>
      </c>
      <c r="R31" s="611">
        <v>3125.5675224999995</v>
      </c>
    </row>
    <row r="32" spans="1:20" s="558" customFormat="1">
      <c r="A32" s="612">
        <v>44530</v>
      </c>
      <c r="B32" s="611">
        <v>21</v>
      </c>
      <c r="C32" s="611">
        <v>49548</v>
      </c>
      <c r="D32" s="611">
        <v>17927.798428000002</v>
      </c>
      <c r="E32" s="611">
        <v>39119</v>
      </c>
      <c r="F32" s="611">
        <v>13927.303968999999</v>
      </c>
      <c r="G32" s="611">
        <v>138</v>
      </c>
      <c r="H32" s="611">
        <v>25.995446000000001</v>
      </c>
      <c r="I32" s="611">
        <v>63</v>
      </c>
      <c r="J32" s="611">
        <v>11.570655</v>
      </c>
      <c r="K32" s="611">
        <v>1507278</v>
      </c>
      <c r="L32" s="611">
        <v>92668.398384</v>
      </c>
      <c r="M32" s="611">
        <v>1266654</v>
      </c>
      <c r="N32" s="611">
        <v>75765.985149</v>
      </c>
      <c r="O32" s="611">
        <v>2862800</v>
      </c>
      <c r="P32" s="611">
        <v>200327.052031</v>
      </c>
      <c r="Q32" s="611">
        <v>28925</v>
      </c>
      <c r="R32" s="611">
        <v>2381.3385330000001</v>
      </c>
    </row>
    <row r="33" spans="1:682" s="558" customFormat="1">
      <c r="A33" s="612">
        <v>44561</v>
      </c>
      <c r="B33" s="611">
        <v>23</v>
      </c>
      <c r="C33" s="611">
        <v>18446</v>
      </c>
      <c r="D33" s="611">
        <v>6887.1173030000009</v>
      </c>
      <c r="E33" s="611">
        <v>11321</v>
      </c>
      <c r="F33" s="611">
        <v>4182.4655819999998</v>
      </c>
      <c r="G33" s="611">
        <v>378</v>
      </c>
      <c r="H33" s="611">
        <v>85.536961000000005</v>
      </c>
      <c r="I33" s="611">
        <v>220</v>
      </c>
      <c r="J33" s="611">
        <v>47.758692999999994</v>
      </c>
      <c r="K33" s="611">
        <v>1535509</v>
      </c>
      <c r="L33" s="611">
        <v>86223.809162000005</v>
      </c>
      <c r="M33" s="611">
        <v>1598806</v>
      </c>
      <c r="N33" s="611">
        <v>86530.854726000005</v>
      </c>
      <c r="O33" s="611">
        <v>3164680</v>
      </c>
      <c r="P33" s="611">
        <v>183957.54242700001</v>
      </c>
      <c r="Q33" s="611">
        <v>29975</v>
      </c>
      <c r="R33" s="611">
        <v>3338.6520824999998</v>
      </c>
    </row>
    <row r="34" spans="1:682" s="558" customFormat="1">
      <c r="A34" s="610">
        <v>44592</v>
      </c>
      <c r="B34" s="609">
        <v>20</v>
      </c>
      <c r="C34" s="609">
        <v>35632</v>
      </c>
      <c r="D34" s="609">
        <v>12466.2</v>
      </c>
      <c r="E34" s="609">
        <v>21528</v>
      </c>
      <c r="F34" s="609">
        <v>7412.97</v>
      </c>
      <c r="G34" s="609">
        <v>262</v>
      </c>
      <c r="H34" s="609">
        <v>60.29</v>
      </c>
      <c r="I34" s="609">
        <v>231</v>
      </c>
      <c r="J34" s="609">
        <v>51.87</v>
      </c>
      <c r="K34" s="609">
        <v>1508467</v>
      </c>
      <c r="L34" s="609">
        <v>94598.3</v>
      </c>
      <c r="M34" s="609">
        <v>1557971</v>
      </c>
      <c r="N34" s="609">
        <v>94261.78</v>
      </c>
      <c r="O34" s="609">
        <v>3124091</v>
      </c>
      <c r="P34" s="609">
        <v>208851.39143600001</v>
      </c>
      <c r="Q34" s="609">
        <v>33357</v>
      </c>
      <c r="R34" s="609">
        <v>2759.45172675</v>
      </c>
    </row>
    <row r="35" spans="1:682" s="558" customFormat="1">
      <c r="A35" s="610">
        <v>44593</v>
      </c>
      <c r="B35" s="609">
        <v>20</v>
      </c>
      <c r="C35" s="609">
        <v>40505</v>
      </c>
      <c r="D35" s="609">
        <v>10427.339233000002</v>
      </c>
      <c r="E35" s="609">
        <v>30903</v>
      </c>
      <c r="F35" s="609">
        <v>9248.8450299999986</v>
      </c>
      <c r="G35" s="609">
        <v>227</v>
      </c>
      <c r="H35" s="609">
        <v>45.535148999999976</v>
      </c>
      <c r="I35" s="609">
        <v>113</v>
      </c>
      <c r="J35" s="609">
        <v>24.404502000000001</v>
      </c>
      <c r="K35" s="609">
        <v>2125513</v>
      </c>
      <c r="L35" s="609">
        <v>146355.14144500016</v>
      </c>
      <c r="M35" s="609">
        <v>2131850</v>
      </c>
      <c r="N35" s="609">
        <v>141804.65152199997</v>
      </c>
      <c r="O35" s="609">
        <v>4329111</v>
      </c>
      <c r="P35" s="609">
        <v>307905.91688100016</v>
      </c>
      <c r="Q35" s="609">
        <v>37420</v>
      </c>
      <c r="R35" s="609">
        <v>4276.5304732500008</v>
      </c>
    </row>
    <row r="36" spans="1:682">
      <c r="L36" s="606"/>
      <c r="M36" s="606"/>
      <c r="N36" s="606"/>
      <c r="O36" s="603"/>
      <c r="P36" s="603"/>
      <c r="Q36" s="604"/>
      <c r="R36" s="604"/>
      <c r="S36" s="603"/>
      <c r="T36" s="603"/>
    </row>
    <row r="37" spans="1:682">
      <c r="A37" s="608" t="s">
        <v>1160</v>
      </c>
      <c r="D37" s="607"/>
      <c r="E37" s="606"/>
      <c r="F37" s="606"/>
      <c r="G37" s="606"/>
      <c r="H37" s="606"/>
      <c r="I37" s="606"/>
      <c r="J37" s="606"/>
      <c r="K37" s="606"/>
      <c r="L37" s="605"/>
      <c r="M37" s="605"/>
      <c r="N37" s="605"/>
      <c r="O37" s="603"/>
      <c r="P37" s="603"/>
      <c r="Q37" s="604"/>
      <c r="R37" s="604"/>
      <c r="S37" s="603"/>
      <c r="T37" s="603"/>
    </row>
    <row r="38" spans="1:682">
      <c r="A38" s="598" t="s">
        <v>817</v>
      </c>
    </row>
    <row r="39" spans="1:682">
      <c r="A39" s="598" t="s">
        <v>818</v>
      </c>
    </row>
    <row r="40" spans="1:682">
      <c r="A40" s="602" t="s">
        <v>440</v>
      </c>
      <c r="B40" s="602"/>
      <c r="C40" s="602"/>
      <c r="D40" s="602"/>
      <c r="E40" s="602"/>
      <c r="F40" s="602"/>
    </row>
    <row r="42" spans="1:682" s="601" customFormat="1" ht="34.5" customHeight="1">
      <c r="A42" s="598"/>
      <c r="B42" s="598"/>
      <c r="C42" s="598"/>
      <c r="D42" s="598"/>
      <c r="E42" s="598"/>
      <c r="F42" s="598"/>
      <c r="G42" s="598"/>
      <c r="H42" s="598"/>
      <c r="I42" s="598"/>
      <c r="J42" s="598"/>
      <c r="K42" s="598"/>
      <c r="L42" s="598"/>
      <c r="M42" s="598"/>
      <c r="N42" s="598"/>
      <c r="O42" s="598"/>
      <c r="P42" s="598"/>
      <c r="Q42" s="598"/>
      <c r="R42" s="598"/>
      <c r="S42" s="598"/>
      <c r="T42" s="598"/>
      <c r="U42" s="598"/>
      <c r="V42" s="598"/>
      <c r="W42" s="598"/>
      <c r="X42" s="598"/>
      <c r="Y42" s="598"/>
      <c r="Z42" s="598"/>
      <c r="AA42" s="598"/>
      <c r="AB42" s="598"/>
      <c r="AC42" s="598"/>
      <c r="AD42" s="598"/>
      <c r="AE42" s="598"/>
      <c r="AF42" s="598"/>
      <c r="AG42" s="598"/>
      <c r="AH42" s="598"/>
      <c r="AI42" s="598"/>
      <c r="AJ42" s="598"/>
      <c r="AK42" s="598"/>
      <c r="AL42" s="598"/>
      <c r="AM42" s="598"/>
      <c r="AN42" s="598"/>
      <c r="AO42" s="598"/>
      <c r="AP42" s="598"/>
      <c r="AQ42" s="598"/>
      <c r="AR42" s="598"/>
      <c r="AS42" s="598"/>
      <c r="AT42" s="598"/>
      <c r="AU42" s="598"/>
      <c r="AV42" s="598"/>
      <c r="AW42" s="598"/>
      <c r="AX42" s="598"/>
      <c r="AY42" s="598"/>
      <c r="AZ42" s="598"/>
      <c r="BA42" s="598"/>
      <c r="BB42" s="598"/>
      <c r="BC42" s="598"/>
      <c r="BD42" s="598"/>
      <c r="BE42" s="598"/>
      <c r="BF42" s="598"/>
      <c r="BG42" s="598"/>
      <c r="BH42" s="598"/>
      <c r="BI42" s="598"/>
      <c r="BJ42" s="598"/>
      <c r="BK42" s="598"/>
      <c r="BL42" s="598"/>
      <c r="BM42" s="598"/>
      <c r="BN42" s="598"/>
      <c r="BO42" s="598"/>
      <c r="BP42" s="598"/>
      <c r="BQ42" s="598"/>
      <c r="BR42" s="598"/>
      <c r="BS42" s="598"/>
      <c r="BT42" s="598"/>
      <c r="BU42" s="598"/>
      <c r="BV42" s="598"/>
      <c r="BW42" s="598"/>
      <c r="BX42" s="598"/>
      <c r="BY42" s="598"/>
      <c r="BZ42" s="598"/>
      <c r="CA42" s="598"/>
      <c r="CB42" s="598"/>
      <c r="CC42" s="598"/>
      <c r="CD42" s="598"/>
      <c r="CE42" s="598"/>
      <c r="CF42" s="598"/>
      <c r="CG42" s="598"/>
      <c r="CH42" s="598"/>
      <c r="CI42" s="598"/>
      <c r="CJ42" s="598"/>
      <c r="CK42" s="598"/>
      <c r="CL42" s="598"/>
      <c r="CM42" s="598"/>
      <c r="CN42" s="598"/>
      <c r="CO42" s="598"/>
      <c r="CP42" s="598"/>
      <c r="CQ42" s="598"/>
      <c r="CR42" s="598"/>
      <c r="CS42" s="598"/>
      <c r="CT42" s="598"/>
      <c r="CU42" s="598"/>
      <c r="CV42" s="598"/>
      <c r="CW42" s="598"/>
      <c r="CX42" s="598"/>
      <c r="CY42" s="598"/>
      <c r="CZ42" s="598"/>
      <c r="DA42" s="598"/>
      <c r="DB42" s="598"/>
      <c r="DC42" s="598"/>
      <c r="DD42" s="598"/>
      <c r="DE42" s="598"/>
      <c r="DF42" s="598"/>
      <c r="DG42" s="598"/>
      <c r="DH42" s="598"/>
      <c r="DI42" s="598"/>
      <c r="DJ42" s="598"/>
      <c r="DK42" s="598"/>
      <c r="DL42" s="598"/>
      <c r="DM42" s="598"/>
      <c r="DN42" s="598"/>
      <c r="DO42" s="598"/>
      <c r="DP42" s="598"/>
      <c r="DQ42" s="598"/>
      <c r="DR42" s="598"/>
      <c r="DS42" s="598"/>
      <c r="DT42" s="598"/>
      <c r="DU42" s="598"/>
      <c r="DV42" s="598"/>
      <c r="DW42" s="598"/>
      <c r="DX42" s="598"/>
      <c r="DY42" s="598"/>
      <c r="DZ42" s="598"/>
      <c r="EA42" s="598"/>
      <c r="EB42" s="598"/>
      <c r="EC42" s="598"/>
      <c r="ED42" s="598"/>
      <c r="EE42" s="598"/>
      <c r="EF42" s="598"/>
      <c r="EG42" s="598"/>
      <c r="EH42" s="598"/>
      <c r="EI42" s="598"/>
      <c r="EJ42" s="598"/>
      <c r="EK42" s="598"/>
      <c r="EL42" s="598"/>
      <c r="EM42" s="598"/>
      <c r="EN42" s="598"/>
      <c r="EO42" s="598"/>
      <c r="EP42" s="598"/>
      <c r="EQ42" s="598"/>
      <c r="ER42" s="598"/>
      <c r="ES42" s="598"/>
      <c r="ET42" s="598"/>
      <c r="EU42" s="598"/>
      <c r="EV42" s="598"/>
      <c r="EW42" s="598"/>
      <c r="EX42" s="598"/>
      <c r="EY42" s="598"/>
      <c r="EZ42" s="598"/>
      <c r="FA42" s="598"/>
      <c r="FB42" s="598"/>
      <c r="FC42" s="598"/>
      <c r="FD42" s="598"/>
      <c r="FE42" s="598"/>
      <c r="FF42" s="598"/>
      <c r="FG42" s="598"/>
      <c r="FH42" s="598"/>
      <c r="FI42" s="598"/>
      <c r="FJ42" s="598"/>
      <c r="FK42" s="598"/>
      <c r="FL42" s="598"/>
      <c r="FM42" s="598"/>
      <c r="FN42" s="598"/>
      <c r="FO42" s="598"/>
      <c r="FP42" s="598"/>
      <c r="FQ42" s="598"/>
      <c r="FR42" s="598"/>
      <c r="FS42" s="598"/>
      <c r="FT42" s="598"/>
      <c r="FU42" s="598"/>
      <c r="FV42" s="598"/>
      <c r="FW42" s="598"/>
      <c r="FX42" s="598"/>
      <c r="FY42" s="598"/>
      <c r="FZ42" s="598"/>
      <c r="GA42" s="598"/>
      <c r="GB42" s="598"/>
      <c r="GC42" s="598"/>
      <c r="GD42" s="598"/>
      <c r="GE42" s="598"/>
      <c r="GF42" s="598"/>
      <c r="GG42" s="598"/>
      <c r="GH42" s="598"/>
      <c r="GI42" s="598"/>
      <c r="GJ42" s="598"/>
      <c r="GK42" s="598"/>
      <c r="GL42" s="598"/>
      <c r="GM42" s="598"/>
      <c r="GN42" s="598"/>
      <c r="GO42" s="598"/>
      <c r="GP42" s="598"/>
      <c r="GQ42" s="598"/>
      <c r="GR42" s="598"/>
      <c r="GS42" s="598"/>
      <c r="GT42" s="598"/>
      <c r="GU42" s="598"/>
      <c r="GV42" s="598"/>
      <c r="GW42" s="598"/>
      <c r="GX42" s="598"/>
      <c r="GY42" s="598"/>
      <c r="GZ42" s="598"/>
      <c r="HA42" s="598"/>
      <c r="HB42" s="598"/>
      <c r="HC42" s="598"/>
      <c r="HD42" s="598"/>
      <c r="HE42" s="598"/>
      <c r="HF42" s="598"/>
      <c r="HG42" s="598"/>
      <c r="HH42" s="598"/>
      <c r="HI42" s="598"/>
      <c r="HJ42" s="598"/>
      <c r="HK42" s="598"/>
      <c r="HL42" s="598"/>
      <c r="HM42" s="598"/>
      <c r="HN42" s="598"/>
      <c r="HO42" s="598"/>
      <c r="HP42" s="598"/>
      <c r="HQ42" s="598"/>
      <c r="HR42" s="598"/>
      <c r="HS42" s="598"/>
      <c r="HT42" s="598"/>
      <c r="HU42" s="598"/>
      <c r="HV42" s="598"/>
      <c r="HW42" s="598"/>
      <c r="HX42" s="598"/>
      <c r="HY42" s="598"/>
      <c r="HZ42" s="598"/>
      <c r="IA42" s="598"/>
      <c r="IB42" s="598"/>
      <c r="IC42" s="598"/>
      <c r="ID42" s="598"/>
      <c r="IE42" s="598"/>
      <c r="IF42" s="598"/>
      <c r="IG42" s="598"/>
      <c r="IH42" s="598"/>
      <c r="II42" s="598"/>
      <c r="IJ42" s="598"/>
      <c r="IK42" s="598"/>
      <c r="IL42" s="598"/>
      <c r="IM42" s="598"/>
      <c r="IN42" s="598"/>
      <c r="IO42" s="598"/>
      <c r="IP42" s="598"/>
      <c r="IQ42" s="598"/>
      <c r="IR42" s="598"/>
      <c r="IS42" s="598"/>
      <c r="IT42" s="598"/>
      <c r="IU42" s="598"/>
      <c r="IV42" s="598"/>
      <c r="IW42" s="598"/>
      <c r="IX42" s="598"/>
      <c r="IY42" s="598"/>
      <c r="IZ42" s="598"/>
      <c r="JA42" s="598"/>
      <c r="JB42" s="598"/>
      <c r="JC42" s="598"/>
      <c r="JD42" s="598"/>
      <c r="JE42" s="598"/>
      <c r="JF42" s="598"/>
      <c r="JG42" s="598"/>
      <c r="JH42" s="598"/>
      <c r="JI42" s="598"/>
      <c r="JJ42" s="598"/>
      <c r="JK42" s="598"/>
      <c r="JL42" s="598"/>
      <c r="JM42" s="598"/>
      <c r="JN42" s="598"/>
      <c r="JO42" s="598"/>
      <c r="JP42" s="598"/>
      <c r="JQ42" s="598"/>
      <c r="JR42" s="598"/>
      <c r="JS42" s="598"/>
      <c r="JT42" s="598"/>
      <c r="JU42" s="598"/>
      <c r="JV42" s="598"/>
      <c r="JW42" s="598"/>
      <c r="JX42" s="598"/>
      <c r="JY42" s="598"/>
      <c r="JZ42" s="598"/>
      <c r="KA42" s="598"/>
      <c r="KB42" s="598"/>
      <c r="KC42" s="598"/>
      <c r="KD42" s="598"/>
      <c r="KE42" s="598"/>
      <c r="KF42" s="598"/>
      <c r="KG42" s="598"/>
      <c r="KH42" s="598"/>
      <c r="KI42" s="598"/>
      <c r="KJ42" s="598"/>
      <c r="KK42" s="598"/>
      <c r="KL42" s="598"/>
      <c r="KM42" s="598"/>
      <c r="KN42" s="598"/>
      <c r="KO42" s="598"/>
      <c r="KP42" s="598"/>
      <c r="KQ42" s="598"/>
      <c r="KR42" s="598"/>
      <c r="KS42" s="598"/>
      <c r="KT42" s="598"/>
      <c r="KU42" s="598"/>
      <c r="KV42" s="598"/>
      <c r="KW42" s="598"/>
      <c r="KX42" s="598"/>
      <c r="KY42" s="598"/>
      <c r="KZ42" s="598"/>
      <c r="LA42" s="598"/>
      <c r="LB42" s="598"/>
      <c r="LC42" s="598"/>
      <c r="LD42" s="598"/>
      <c r="LE42" s="598"/>
      <c r="LF42" s="598"/>
      <c r="LG42" s="598"/>
      <c r="LH42" s="598"/>
      <c r="LI42" s="598"/>
      <c r="LJ42" s="598"/>
      <c r="LK42" s="598"/>
      <c r="LL42" s="598"/>
      <c r="LM42" s="598"/>
      <c r="LN42" s="598"/>
      <c r="LO42" s="598"/>
      <c r="LP42" s="598"/>
      <c r="LQ42" s="598"/>
      <c r="LR42" s="598"/>
      <c r="LS42" s="598"/>
      <c r="LT42" s="598"/>
      <c r="LU42" s="598"/>
      <c r="LV42" s="598"/>
      <c r="LW42" s="598"/>
      <c r="LX42" s="598"/>
      <c r="LY42" s="598"/>
      <c r="LZ42" s="598"/>
      <c r="MA42" s="598"/>
      <c r="MB42" s="598"/>
      <c r="MC42" s="598"/>
      <c r="MD42" s="598"/>
      <c r="ME42" s="598"/>
      <c r="MF42" s="598"/>
      <c r="MG42" s="598"/>
      <c r="MH42" s="598"/>
      <c r="MI42" s="598"/>
      <c r="MJ42" s="598"/>
      <c r="MK42" s="598"/>
      <c r="ML42" s="598"/>
      <c r="MM42" s="598"/>
      <c r="MN42" s="598"/>
      <c r="MO42" s="598"/>
      <c r="MP42" s="598"/>
      <c r="MQ42" s="598"/>
      <c r="MR42" s="598"/>
      <c r="MS42" s="598"/>
      <c r="MT42" s="598"/>
      <c r="MU42" s="598"/>
      <c r="MV42" s="598"/>
      <c r="MW42" s="598"/>
      <c r="MX42" s="598"/>
      <c r="MY42" s="598"/>
      <c r="MZ42" s="598"/>
      <c r="NA42" s="598"/>
      <c r="NB42" s="598"/>
      <c r="NC42" s="598"/>
      <c r="ND42" s="598"/>
      <c r="NE42" s="598"/>
      <c r="NF42" s="598"/>
      <c r="NG42" s="598"/>
      <c r="NH42" s="598"/>
      <c r="NI42" s="598"/>
      <c r="NJ42" s="598"/>
      <c r="NK42" s="598"/>
      <c r="NL42" s="598"/>
      <c r="NM42" s="598"/>
      <c r="NN42" s="598"/>
      <c r="NO42" s="598"/>
      <c r="NP42" s="598"/>
      <c r="NQ42" s="598"/>
      <c r="NR42" s="598"/>
      <c r="NS42" s="598"/>
      <c r="NT42" s="598"/>
      <c r="NU42" s="598"/>
      <c r="NV42" s="598"/>
      <c r="NW42" s="598"/>
      <c r="NX42" s="598"/>
      <c r="NY42" s="598"/>
      <c r="NZ42" s="598"/>
      <c r="OA42" s="598"/>
      <c r="OB42" s="598"/>
      <c r="OC42" s="598"/>
      <c r="OD42" s="598"/>
      <c r="OE42" s="598"/>
      <c r="OF42" s="598"/>
      <c r="OG42" s="598"/>
      <c r="OH42" s="598"/>
      <c r="OI42" s="598"/>
      <c r="OJ42" s="598"/>
      <c r="OK42" s="598"/>
      <c r="OL42" s="598"/>
      <c r="OM42" s="598"/>
      <c r="ON42" s="598"/>
      <c r="OO42" s="598"/>
      <c r="OP42" s="598"/>
      <c r="OQ42" s="598"/>
      <c r="OR42" s="598"/>
      <c r="OS42" s="598"/>
      <c r="OT42" s="598"/>
      <c r="OU42" s="598"/>
      <c r="OV42" s="598"/>
      <c r="OW42" s="598"/>
      <c r="OX42" s="598"/>
      <c r="OY42" s="598"/>
      <c r="OZ42" s="598"/>
      <c r="PA42" s="598"/>
      <c r="PB42" s="598"/>
      <c r="PC42" s="598"/>
      <c r="PD42" s="598"/>
      <c r="PE42" s="598"/>
      <c r="PF42" s="598"/>
      <c r="PG42" s="598"/>
      <c r="PH42" s="598"/>
      <c r="PI42" s="598"/>
      <c r="PJ42" s="598"/>
      <c r="PK42" s="598"/>
      <c r="PL42" s="598"/>
      <c r="PM42" s="598"/>
      <c r="PN42" s="598"/>
      <c r="PO42" s="598"/>
      <c r="PP42" s="598"/>
      <c r="PQ42" s="598"/>
      <c r="PR42" s="598"/>
      <c r="PS42" s="598"/>
      <c r="PT42" s="598"/>
      <c r="PU42" s="598"/>
      <c r="PV42" s="598"/>
      <c r="PW42" s="598"/>
      <c r="PX42" s="598"/>
      <c r="PY42" s="598"/>
      <c r="PZ42" s="598"/>
      <c r="QA42" s="598"/>
      <c r="QB42" s="598"/>
      <c r="QC42" s="598"/>
      <c r="QD42" s="598"/>
      <c r="QE42" s="598"/>
      <c r="QF42" s="598"/>
      <c r="QG42" s="598"/>
      <c r="QH42" s="598"/>
      <c r="QI42" s="598"/>
      <c r="QJ42" s="598"/>
      <c r="QK42" s="598"/>
      <c r="QL42" s="598"/>
      <c r="QM42" s="598"/>
      <c r="QN42" s="598"/>
      <c r="QO42" s="598"/>
      <c r="QP42" s="598"/>
      <c r="QQ42" s="598"/>
      <c r="QR42" s="598"/>
      <c r="QS42" s="598"/>
      <c r="QT42" s="598"/>
      <c r="QU42" s="598"/>
      <c r="QV42" s="598"/>
      <c r="QW42" s="598"/>
      <c r="QX42" s="598"/>
      <c r="QY42" s="598"/>
      <c r="QZ42" s="598"/>
      <c r="RA42" s="598"/>
      <c r="RB42" s="598"/>
      <c r="RC42" s="598"/>
      <c r="RD42" s="598"/>
      <c r="RE42" s="598"/>
      <c r="RF42" s="598"/>
      <c r="RG42" s="598"/>
      <c r="RH42" s="598"/>
      <c r="RI42" s="598"/>
      <c r="RJ42" s="598"/>
      <c r="RK42" s="598"/>
      <c r="RL42" s="598"/>
      <c r="RM42" s="598"/>
      <c r="RN42" s="598"/>
      <c r="RO42" s="598"/>
      <c r="RP42" s="598"/>
      <c r="RQ42" s="598"/>
      <c r="RR42" s="598"/>
      <c r="RS42" s="598"/>
      <c r="RT42" s="598"/>
      <c r="RU42" s="598"/>
      <c r="RV42" s="598"/>
      <c r="RW42" s="598"/>
      <c r="RX42" s="598"/>
      <c r="RY42" s="598"/>
      <c r="RZ42" s="598"/>
      <c r="SA42" s="598"/>
      <c r="SB42" s="598"/>
      <c r="SC42" s="598"/>
      <c r="SD42" s="598"/>
      <c r="SE42" s="598"/>
      <c r="SF42" s="598"/>
      <c r="SG42" s="598"/>
      <c r="SH42" s="598"/>
      <c r="SI42" s="598"/>
      <c r="SJ42" s="598"/>
      <c r="SK42" s="598"/>
      <c r="SL42" s="598"/>
      <c r="SM42" s="598"/>
      <c r="SN42" s="598"/>
      <c r="SO42" s="598"/>
      <c r="SP42" s="598"/>
      <c r="SQ42" s="598"/>
      <c r="SR42" s="598"/>
      <c r="SS42" s="598"/>
      <c r="ST42" s="598"/>
      <c r="SU42" s="598"/>
      <c r="SV42" s="598"/>
      <c r="SW42" s="598"/>
      <c r="SX42" s="598"/>
      <c r="SY42" s="598"/>
      <c r="SZ42" s="598"/>
      <c r="TA42" s="598"/>
      <c r="TB42" s="598"/>
      <c r="TC42" s="598"/>
      <c r="TD42" s="598"/>
      <c r="TE42" s="598"/>
      <c r="TF42" s="598"/>
      <c r="TG42" s="598"/>
      <c r="TH42" s="598"/>
      <c r="TI42" s="598"/>
      <c r="TJ42" s="598"/>
      <c r="TK42" s="598"/>
      <c r="TL42" s="598"/>
      <c r="TM42" s="598"/>
      <c r="TN42" s="598"/>
      <c r="TO42" s="598"/>
      <c r="TP42" s="598"/>
      <c r="TQ42" s="598"/>
      <c r="TR42" s="598"/>
      <c r="TS42" s="598"/>
      <c r="TT42" s="598"/>
      <c r="TU42" s="598"/>
      <c r="TV42" s="598"/>
      <c r="TW42" s="598"/>
      <c r="TX42" s="598"/>
      <c r="TY42" s="598"/>
      <c r="TZ42" s="598"/>
      <c r="UA42" s="598"/>
      <c r="UB42" s="598"/>
      <c r="UC42" s="598"/>
      <c r="UD42" s="598"/>
      <c r="UE42" s="598"/>
      <c r="UF42" s="598"/>
      <c r="UG42" s="598"/>
      <c r="UH42" s="598"/>
      <c r="UI42" s="598"/>
      <c r="UJ42" s="598"/>
      <c r="UK42" s="598"/>
      <c r="UL42" s="598"/>
      <c r="UM42" s="598"/>
      <c r="UN42" s="598"/>
      <c r="UO42" s="598"/>
      <c r="UP42" s="598"/>
      <c r="UQ42" s="598"/>
      <c r="UR42" s="598"/>
      <c r="US42" s="598"/>
      <c r="UT42" s="598"/>
      <c r="UU42" s="598"/>
      <c r="UV42" s="598"/>
      <c r="UW42" s="598"/>
      <c r="UX42" s="598"/>
      <c r="UY42" s="598"/>
      <c r="UZ42" s="598"/>
      <c r="VA42" s="598"/>
      <c r="VB42" s="598"/>
      <c r="VC42" s="598"/>
      <c r="VD42" s="598"/>
      <c r="VE42" s="598"/>
      <c r="VF42" s="598"/>
      <c r="VG42" s="598"/>
      <c r="VH42" s="598"/>
      <c r="VI42" s="598"/>
      <c r="VJ42" s="598"/>
      <c r="VK42" s="598"/>
      <c r="VL42" s="598"/>
      <c r="VM42" s="598"/>
      <c r="VN42" s="598"/>
      <c r="VO42" s="598"/>
      <c r="VP42" s="598"/>
      <c r="VQ42" s="598"/>
      <c r="VR42" s="598"/>
      <c r="VS42" s="598"/>
      <c r="VT42" s="598"/>
      <c r="VU42" s="598"/>
      <c r="VV42" s="598"/>
      <c r="VW42" s="598"/>
      <c r="VX42" s="598"/>
      <c r="VY42" s="598"/>
      <c r="VZ42" s="598"/>
      <c r="WA42" s="598"/>
      <c r="WB42" s="598"/>
      <c r="WC42" s="598"/>
      <c r="WD42" s="598"/>
      <c r="WE42" s="598"/>
      <c r="WF42" s="598"/>
      <c r="WG42" s="598"/>
      <c r="WH42" s="598"/>
      <c r="WI42" s="598"/>
      <c r="WJ42" s="598"/>
      <c r="WK42" s="598"/>
      <c r="WL42" s="598"/>
      <c r="WM42" s="598"/>
      <c r="WN42" s="598"/>
      <c r="WO42" s="598"/>
      <c r="WP42" s="598"/>
      <c r="WQ42" s="598"/>
      <c r="WR42" s="598"/>
      <c r="WS42" s="598"/>
      <c r="WT42" s="598"/>
      <c r="WU42" s="598"/>
      <c r="WV42" s="598"/>
      <c r="WW42" s="598"/>
      <c r="WX42" s="598"/>
      <c r="WY42" s="598"/>
      <c r="WZ42" s="598"/>
      <c r="XA42" s="598"/>
      <c r="XB42" s="598"/>
      <c r="XC42" s="598"/>
      <c r="XD42" s="598"/>
      <c r="XE42" s="598"/>
      <c r="XF42" s="598"/>
      <c r="XG42" s="598"/>
      <c r="XH42" s="598"/>
      <c r="XI42" s="598"/>
      <c r="XJ42" s="598"/>
      <c r="XK42" s="598"/>
      <c r="XL42" s="598"/>
      <c r="XM42" s="598"/>
      <c r="XN42" s="598"/>
      <c r="XO42" s="598"/>
      <c r="XP42" s="598"/>
      <c r="XQ42" s="598"/>
      <c r="XR42" s="598"/>
      <c r="XS42" s="598"/>
      <c r="XT42" s="598"/>
      <c r="XU42" s="598"/>
      <c r="XV42" s="598"/>
      <c r="XW42" s="598"/>
      <c r="XX42" s="598"/>
      <c r="XY42" s="598"/>
      <c r="XZ42" s="598"/>
      <c r="YA42" s="598"/>
      <c r="YB42" s="598"/>
      <c r="YC42" s="598"/>
      <c r="YD42" s="598"/>
      <c r="YE42" s="598"/>
      <c r="YF42" s="598"/>
      <c r="YG42" s="598"/>
      <c r="YH42" s="598"/>
      <c r="YI42" s="598"/>
      <c r="YJ42" s="598"/>
      <c r="YK42" s="598"/>
      <c r="YL42" s="598"/>
      <c r="YM42" s="598"/>
      <c r="YN42" s="598"/>
      <c r="YO42" s="598"/>
      <c r="YP42" s="598"/>
      <c r="YQ42" s="598"/>
      <c r="YR42" s="598"/>
      <c r="YS42" s="598"/>
      <c r="YT42" s="598"/>
      <c r="YU42" s="598"/>
      <c r="YV42" s="598"/>
      <c r="YW42" s="598"/>
      <c r="YX42" s="598"/>
      <c r="YY42" s="598"/>
      <c r="YZ42" s="598"/>
      <c r="ZA42" s="598"/>
      <c r="ZB42" s="598"/>
      <c r="ZC42" s="598"/>
      <c r="ZD42" s="598"/>
      <c r="ZE42" s="598"/>
      <c r="ZF42" s="598"/>
    </row>
    <row r="43" spans="1:682" s="601" customFormat="1" ht="31.5" customHeight="1">
      <c r="A43" s="598"/>
      <c r="B43" s="598"/>
      <c r="C43" s="598"/>
      <c r="D43" s="598"/>
      <c r="E43" s="598"/>
      <c r="F43" s="598"/>
      <c r="G43" s="598"/>
      <c r="H43" s="598"/>
      <c r="I43" s="598"/>
      <c r="J43" s="598"/>
      <c r="K43" s="598"/>
      <c r="L43" s="598"/>
      <c r="M43" s="598"/>
      <c r="N43" s="598"/>
      <c r="O43" s="598"/>
      <c r="P43" s="598"/>
      <c r="Q43" s="598"/>
      <c r="R43" s="598"/>
      <c r="S43" s="598"/>
      <c r="T43" s="598"/>
      <c r="U43" s="598"/>
      <c r="V43" s="598"/>
      <c r="W43" s="598"/>
      <c r="X43" s="598"/>
      <c r="Y43" s="598"/>
      <c r="Z43" s="598"/>
      <c r="AA43" s="598"/>
      <c r="AB43" s="598"/>
      <c r="AC43" s="598"/>
      <c r="AD43" s="598"/>
      <c r="AE43" s="598"/>
      <c r="AF43" s="598"/>
      <c r="AG43" s="598"/>
      <c r="AH43" s="598"/>
      <c r="AI43" s="598"/>
      <c r="AJ43" s="598"/>
      <c r="AK43" s="598"/>
      <c r="AL43" s="598"/>
      <c r="AM43" s="598"/>
      <c r="AN43" s="598"/>
      <c r="AO43" s="598"/>
      <c r="AP43" s="598"/>
      <c r="AQ43" s="598"/>
      <c r="AR43" s="598"/>
      <c r="AS43" s="598"/>
      <c r="AT43" s="598"/>
      <c r="AU43" s="598"/>
      <c r="AV43" s="598"/>
      <c r="AW43" s="598"/>
      <c r="AX43" s="598"/>
      <c r="AY43" s="598"/>
      <c r="AZ43" s="598"/>
      <c r="BA43" s="598"/>
      <c r="BB43" s="598"/>
      <c r="BC43" s="598"/>
      <c r="BD43" s="598"/>
      <c r="BE43" s="598"/>
      <c r="BF43" s="598"/>
      <c r="BG43" s="598"/>
      <c r="BH43" s="598"/>
      <c r="BI43" s="598"/>
      <c r="BJ43" s="598"/>
      <c r="BK43" s="598"/>
      <c r="BL43" s="598"/>
      <c r="BM43" s="598"/>
      <c r="BN43" s="598"/>
      <c r="BO43" s="598"/>
      <c r="BP43" s="598"/>
      <c r="BQ43" s="598"/>
      <c r="BR43" s="598"/>
      <c r="BS43" s="598"/>
      <c r="BT43" s="598"/>
      <c r="BU43" s="598"/>
      <c r="BV43" s="598"/>
      <c r="BW43" s="598"/>
      <c r="BX43" s="598"/>
      <c r="BY43" s="598"/>
      <c r="BZ43" s="598"/>
      <c r="CA43" s="598"/>
      <c r="CB43" s="598"/>
      <c r="CC43" s="598"/>
      <c r="CD43" s="598"/>
      <c r="CE43" s="598"/>
      <c r="CF43" s="598"/>
      <c r="CG43" s="598"/>
      <c r="CH43" s="598"/>
      <c r="CI43" s="598"/>
      <c r="CJ43" s="598"/>
      <c r="CK43" s="598"/>
      <c r="CL43" s="598"/>
      <c r="CM43" s="598"/>
      <c r="CN43" s="598"/>
      <c r="CO43" s="598"/>
      <c r="CP43" s="598"/>
      <c r="CQ43" s="598"/>
      <c r="CR43" s="598"/>
      <c r="CS43" s="598"/>
      <c r="CT43" s="598"/>
      <c r="CU43" s="598"/>
      <c r="CV43" s="598"/>
      <c r="CW43" s="598"/>
      <c r="CX43" s="598"/>
      <c r="CY43" s="598"/>
      <c r="CZ43" s="598"/>
      <c r="DA43" s="598"/>
      <c r="DB43" s="598"/>
      <c r="DC43" s="598"/>
      <c r="DD43" s="598"/>
      <c r="DE43" s="598"/>
      <c r="DF43" s="598"/>
      <c r="DG43" s="598"/>
      <c r="DH43" s="598"/>
      <c r="DI43" s="598"/>
      <c r="DJ43" s="598"/>
      <c r="DK43" s="598"/>
      <c r="DL43" s="598"/>
      <c r="DM43" s="598"/>
      <c r="DN43" s="598"/>
      <c r="DO43" s="598"/>
      <c r="DP43" s="598"/>
      <c r="DQ43" s="598"/>
      <c r="DR43" s="598"/>
      <c r="DS43" s="598"/>
      <c r="DT43" s="598"/>
      <c r="DU43" s="598"/>
      <c r="DV43" s="598"/>
      <c r="DW43" s="598"/>
      <c r="DX43" s="598"/>
      <c r="DY43" s="598"/>
      <c r="DZ43" s="598"/>
      <c r="EA43" s="598"/>
      <c r="EB43" s="598"/>
      <c r="EC43" s="598"/>
      <c r="ED43" s="598"/>
      <c r="EE43" s="598"/>
      <c r="EF43" s="598"/>
      <c r="EG43" s="598"/>
      <c r="EH43" s="598"/>
      <c r="EI43" s="598"/>
      <c r="EJ43" s="598"/>
      <c r="EK43" s="598"/>
      <c r="EL43" s="598"/>
      <c r="EM43" s="598"/>
      <c r="EN43" s="598"/>
      <c r="EO43" s="598"/>
      <c r="EP43" s="598"/>
      <c r="EQ43" s="598"/>
      <c r="ER43" s="598"/>
      <c r="ES43" s="598"/>
      <c r="ET43" s="598"/>
      <c r="EU43" s="598"/>
      <c r="EV43" s="598"/>
      <c r="EW43" s="598"/>
      <c r="EX43" s="598"/>
      <c r="EY43" s="598"/>
      <c r="EZ43" s="598"/>
      <c r="FA43" s="598"/>
      <c r="FB43" s="598"/>
      <c r="FC43" s="598"/>
      <c r="FD43" s="598"/>
      <c r="FE43" s="598"/>
      <c r="FF43" s="598"/>
      <c r="FG43" s="598"/>
      <c r="FH43" s="598"/>
      <c r="FI43" s="598"/>
      <c r="FJ43" s="598"/>
      <c r="FK43" s="598"/>
      <c r="FL43" s="598"/>
      <c r="FM43" s="598"/>
      <c r="FN43" s="598"/>
      <c r="FO43" s="598"/>
      <c r="FP43" s="598"/>
      <c r="FQ43" s="598"/>
      <c r="FR43" s="598"/>
      <c r="FS43" s="598"/>
      <c r="FT43" s="598"/>
      <c r="FU43" s="598"/>
      <c r="FV43" s="598"/>
      <c r="FW43" s="598"/>
      <c r="FX43" s="598"/>
      <c r="FY43" s="598"/>
      <c r="FZ43" s="598"/>
      <c r="GA43" s="598"/>
      <c r="GB43" s="598"/>
      <c r="GC43" s="598"/>
      <c r="GD43" s="598"/>
      <c r="GE43" s="598"/>
      <c r="GF43" s="598"/>
      <c r="GG43" s="598"/>
      <c r="GH43" s="598"/>
      <c r="GI43" s="598"/>
      <c r="GJ43" s="598"/>
      <c r="GK43" s="598"/>
      <c r="GL43" s="598"/>
      <c r="GM43" s="598"/>
      <c r="GN43" s="598"/>
      <c r="GO43" s="598"/>
      <c r="GP43" s="598"/>
      <c r="GQ43" s="598"/>
      <c r="GR43" s="598"/>
      <c r="GS43" s="598"/>
      <c r="GT43" s="598"/>
      <c r="GU43" s="598"/>
      <c r="GV43" s="598"/>
      <c r="GW43" s="598"/>
      <c r="GX43" s="598"/>
      <c r="GY43" s="598"/>
      <c r="GZ43" s="598"/>
      <c r="HA43" s="598"/>
      <c r="HB43" s="598"/>
      <c r="HC43" s="598"/>
      <c r="HD43" s="598"/>
      <c r="HE43" s="598"/>
      <c r="HF43" s="598"/>
      <c r="HG43" s="598"/>
      <c r="HH43" s="598"/>
      <c r="HI43" s="598"/>
      <c r="HJ43" s="598"/>
      <c r="HK43" s="598"/>
      <c r="HL43" s="598"/>
      <c r="HM43" s="598"/>
      <c r="HN43" s="598"/>
      <c r="HO43" s="598"/>
      <c r="HP43" s="598"/>
      <c r="HQ43" s="598"/>
      <c r="HR43" s="598"/>
      <c r="HS43" s="598"/>
      <c r="HT43" s="598"/>
      <c r="HU43" s="598"/>
      <c r="HV43" s="598"/>
      <c r="HW43" s="598"/>
      <c r="HX43" s="598"/>
      <c r="HY43" s="598"/>
      <c r="HZ43" s="598"/>
      <c r="IA43" s="598"/>
      <c r="IB43" s="598"/>
      <c r="IC43" s="598"/>
      <c r="ID43" s="598"/>
      <c r="IE43" s="598"/>
      <c r="IF43" s="598"/>
      <c r="IG43" s="598"/>
      <c r="IH43" s="598"/>
      <c r="II43" s="598"/>
      <c r="IJ43" s="598"/>
      <c r="IK43" s="598"/>
      <c r="IL43" s="598"/>
      <c r="IM43" s="598"/>
      <c r="IN43" s="598"/>
      <c r="IO43" s="598"/>
      <c r="IP43" s="598"/>
      <c r="IQ43" s="598"/>
      <c r="IR43" s="598"/>
      <c r="IS43" s="598"/>
      <c r="IT43" s="598"/>
      <c r="IU43" s="598"/>
      <c r="IV43" s="598"/>
      <c r="IW43" s="598"/>
      <c r="IX43" s="598"/>
      <c r="IY43" s="598"/>
      <c r="IZ43" s="598"/>
      <c r="JA43" s="598"/>
      <c r="JB43" s="598"/>
      <c r="JC43" s="598"/>
      <c r="JD43" s="598"/>
      <c r="JE43" s="598"/>
      <c r="JF43" s="598"/>
      <c r="JG43" s="598"/>
      <c r="JH43" s="598"/>
      <c r="JI43" s="598"/>
      <c r="JJ43" s="598"/>
      <c r="JK43" s="598"/>
      <c r="JL43" s="598"/>
      <c r="JM43" s="598"/>
      <c r="JN43" s="598"/>
      <c r="JO43" s="598"/>
      <c r="JP43" s="598"/>
      <c r="JQ43" s="598"/>
      <c r="JR43" s="598"/>
      <c r="JS43" s="598"/>
      <c r="JT43" s="598"/>
      <c r="JU43" s="598"/>
      <c r="JV43" s="598"/>
      <c r="JW43" s="598"/>
      <c r="JX43" s="598"/>
      <c r="JY43" s="598"/>
      <c r="JZ43" s="598"/>
      <c r="KA43" s="598"/>
      <c r="KB43" s="598"/>
      <c r="KC43" s="598"/>
      <c r="KD43" s="598"/>
      <c r="KE43" s="598"/>
      <c r="KF43" s="598"/>
      <c r="KG43" s="598"/>
      <c r="KH43" s="598"/>
      <c r="KI43" s="598"/>
      <c r="KJ43" s="598"/>
      <c r="KK43" s="598"/>
      <c r="KL43" s="598"/>
      <c r="KM43" s="598"/>
      <c r="KN43" s="598"/>
      <c r="KO43" s="598"/>
      <c r="KP43" s="598"/>
      <c r="KQ43" s="598"/>
      <c r="KR43" s="598"/>
      <c r="KS43" s="598"/>
      <c r="KT43" s="598"/>
      <c r="KU43" s="598"/>
      <c r="KV43" s="598"/>
      <c r="KW43" s="598"/>
      <c r="KX43" s="598"/>
      <c r="KY43" s="598"/>
      <c r="KZ43" s="598"/>
      <c r="LA43" s="598"/>
      <c r="LB43" s="598"/>
      <c r="LC43" s="598"/>
      <c r="LD43" s="598"/>
      <c r="LE43" s="598"/>
      <c r="LF43" s="598"/>
      <c r="LG43" s="598"/>
      <c r="LH43" s="598"/>
      <c r="LI43" s="598"/>
      <c r="LJ43" s="598"/>
      <c r="LK43" s="598"/>
      <c r="LL43" s="598"/>
      <c r="LM43" s="598"/>
      <c r="LN43" s="598"/>
      <c r="LO43" s="598"/>
      <c r="LP43" s="598"/>
      <c r="LQ43" s="598"/>
      <c r="LR43" s="598"/>
      <c r="LS43" s="598"/>
      <c r="LT43" s="598"/>
      <c r="LU43" s="598"/>
      <c r="LV43" s="598"/>
      <c r="LW43" s="598"/>
      <c r="LX43" s="598"/>
      <c r="LY43" s="598"/>
      <c r="LZ43" s="598"/>
      <c r="MA43" s="598"/>
      <c r="MB43" s="598"/>
      <c r="MC43" s="598"/>
      <c r="MD43" s="598"/>
      <c r="ME43" s="598"/>
      <c r="MF43" s="598"/>
      <c r="MG43" s="598"/>
      <c r="MH43" s="598"/>
      <c r="MI43" s="598"/>
      <c r="MJ43" s="598"/>
      <c r="MK43" s="598"/>
      <c r="ML43" s="598"/>
      <c r="MM43" s="598"/>
      <c r="MN43" s="598"/>
      <c r="MO43" s="598"/>
      <c r="MP43" s="598"/>
      <c r="MQ43" s="598"/>
      <c r="MR43" s="598"/>
      <c r="MS43" s="598"/>
      <c r="MT43" s="598"/>
      <c r="MU43" s="598"/>
      <c r="MV43" s="598"/>
      <c r="MW43" s="598"/>
      <c r="MX43" s="598"/>
      <c r="MY43" s="598"/>
      <c r="MZ43" s="598"/>
      <c r="NA43" s="598"/>
      <c r="NB43" s="598"/>
      <c r="NC43" s="598"/>
      <c r="ND43" s="598"/>
      <c r="NE43" s="598"/>
      <c r="NF43" s="598"/>
      <c r="NG43" s="598"/>
      <c r="NH43" s="598"/>
      <c r="NI43" s="598"/>
      <c r="NJ43" s="598"/>
      <c r="NK43" s="598"/>
      <c r="NL43" s="598"/>
      <c r="NM43" s="598"/>
      <c r="NN43" s="598"/>
      <c r="NO43" s="598"/>
      <c r="NP43" s="598"/>
      <c r="NQ43" s="598"/>
      <c r="NR43" s="598"/>
      <c r="NS43" s="598"/>
      <c r="NT43" s="598"/>
      <c r="NU43" s="598"/>
      <c r="NV43" s="598"/>
      <c r="NW43" s="598"/>
      <c r="NX43" s="598"/>
      <c r="NY43" s="598"/>
      <c r="NZ43" s="598"/>
      <c r="OA43" s="598"/>
      <c r="OB43" s="598"/>
      <c r="OC43" s="598"/>
      <c r="OD43" s="598"/>
      <c r="OE43" s="598"/>
      <c r="OF43" s="598"/>
      <c r="OG43" s="598"/>
      <c r="OH43" s="598"/>
      <c r="OI43" s="598"/>
      <c r="OJ43" s="598"/>
      <c r="OK43" s="598"/>
      <c r="OL43" s="598"/>
      <c r="OM43" s="598"/>
      <c r="ON43" s="598"/>
      <c r="OO43" s="598"/>
      <c r="OP43" s="598"/>
      <c r="OQ43" s="598"/>
      <c r="OR43" s="598"/>
      <c r="OS43" s="598"/>
      <c r="OT43" s="598"/>
      <c r="OU43" s="598"/>
      <c r="OV43" s="598"/>
      <c r="OW43" s="598"/>
      <c r="OX43" s="598"/>
      <c r="OY43" s="598"/>
      <c r="OZ43" s="598"/>
      <c r="PA43" s="598"/>
      <c r="PB43" s="598"/>
      <c r="PC43" s="598"/>
      <c r="PD43" s="598"/>
      <c r="PE43" s="598"/>
      <c r="PF43" s="598"/>
      <c r="PG43" s="598"/>
      <c r="PH43" s="598"/>
      <c r="PI43" s="598"/>
      <c r="PJ43" s="598"/>
      <c r="PK43" s="598"/>
      <c r="PL43" s="598"/>
      <c r="PM43" s="598"/>
      <c r="PN43" s="598"/>
      <c r="PO43" s="598"/>
      <c r="PP43" s="598"/>
      <c r="PQ43" s="598"/>
      <c r="PR43" s="598"/>
      <c r="PS43" s="598"/>
      <c r="PT43" s="598"/>
      <c r="PU43" s="598"/>
      <c r="PV43" s="598"/>
      <c r="PW43" s="598"/>
      <c r="PX43" s="598"/>
      <c r="PY43" s="598"/>
      <c r="PZ43" s="598"/>
      <c r="QA43" s="598"/>
      <c r="QB43" s="598"/>
      <c r="QC43" s="598"/>
      <c r="QD43" s="598"/>
      <c r="QE43" s="598"/>
      <c r="QF43" s="598"/>
      <c r="QG43" s="598"/>
      <c r="QH43" s="598"/>
      <c r="QI43" s="598"/>
      <c r="QJ43" s="598"/>
      <c r="QK43" s="598"/>
      <c r="QL43" s="598"/>
      <c r="QM43" s="598"/>
      <c r="QN43" s="598"/>
      <c r="QO43" s="598"/>
      <c r="QP43" s="598"/>
      <c r="QQ43" s="598"/>
      <c r="QR43" s="598"/>
      <c r="QS43" s="598"/>
      <c r="QT43" s="598"/>
      <c r="QU43" s="598"/>
      <c r="QV43" s="598"/>
      <c r="QW43" s="598"/>
      <c r="QX43" s="598"/>
      <c r="QY43" s="598"/>
      <c r="QZ43" s="598"/>
      <c r="RA43" s="598"/>
      <c r="RB43" s="598"/>
      <c r="RC43" s="598"/>
      <c r="RD43" s="598"/>
      <c r="RE43" s="598"/>
      <c r="RF43" s="598"/>
      <c r="RG43" s="598"/>
      <c r="RH43" s="598"/>
      <c r="RI43" s="598"/>
      <c r="RJ43" s="598"/>
      <c r="RK43" s="598"/>
      <c r="RL43" s="598"/>
      <c r="RM43" s="598"/>
      <c r="RN43" s="598"/>
      <c r="RO43" s="598"/>
      <c r="RP43" s="598"/>
      <c r="RQ43" s="598"/>
      <c r="RR43" s="598"/>
      <c r="RS43" s="598"/>
      <c r="RT43" s="598"/>
      <c r="RU43" s="598"/>
      <c r="RV43" s="598"/>
      <c r="RW43" s="598"/>
      <c r="RX43" s="598"/>
      <c r="RY43" s="598"/>
      <c r="RZ43" s="598"/>
      <c r="SA43" s="598"/>
      <c r="SB43" s="598"/>
      <c r="SC43" s="598"/>
      <c r="SD43" s="598"/>
      <c r="SE43" s="598"/>
      <c r="SF43" s="598"/>
      <c r="SG43" s="598"/>
      <c r="SH43" s="598"/>
      <c r="SI43" s="598"/>
      <c r="SJ43" s="598"/>
      <c r="SK43" s="598"/>
      <c r="SL43" s="598"/>
      <c r="SM43" s="598"/>
      <c r="SN43" s="598"/>
      <c r="SO43" s="598"/>
      <c r="SP43" s="598"/>
      <c r="SQ43" s="598"/>
      <c r="SR43" s="598"/>
      <c r="SS43" s="598"/>
      <c r="ST43" s="598"/>
      <c r="SU43" s="598"/>
      <c r="SV43" s="598"/>
      <c r="SW43" s="598"/>
      <c r="SX43" s="598"/>
      <c r="SY43" s="598"/>
      <c r="SZ43" s="598"/>
      <c r="TA43" s="598"/>
      <c r="TB43" s="598"/>
      <c r="TC43" s="598"/>
      <c r="TD43" s="598"/>
      <c r="TE43" s="598"/>
      <c r="TF43" s="598"/>
      <c r="TG43" s="598"/>
      <c r="TH43" s="598"/>
      <c r="TI43" s="598"/>
      <c r="TJ43" s="598"/>
      <c r="TK43" s="598"/>
      <c r="TL43" s="598"/>
      <c r="TM43" s="598"/>
      <c r="TN43" s="598"/>
      <c r="TO43" s="598"/>
      <c r="TP43" s="598"/>
      <c r="TQ43" s="598"/>
      <c r="TR43" s="598"/>
      <c r="TS43" s="598"/>
      <c r="TT43" s="598"/>
      <c r="TU43" s="598"/>
      <c r="TV43" s="598"/>
      <c r="TW43" s="598"/>
      <c r="TX43" s="598"/>
      <c r="TY43" s="598"/>
      <c r="TZ43" s="598"/>
      <c r="UA43" s="598"/>
      <c r="UB43" s="598"/>
      <c r="UC43" s="598"/>
      <c r="UD43" s="598"/>
      <c r="UE43" s="598"/>
      <c r="UF43" s="598"/>
      <c r="UG43" s="598"/>
      <c r="UH43" s="598"/>
      <c r="UI43" s="598"/>
      <c r="UJ43" s="598"/>
      <c r="UK43" s="598"/>
      <c r="UL43" s="598"/>
      <c r="UM43" s="598"/>
      <c r="UN43" s="598"/>
      <c r="UO43" s="598"/>
      <c r="UP43" s="598"/>
      <c r="UQ43" s="598"/>
      <c r="UR43" s="598"/>
      <c r="US43" s="598"/>
      <c r="UT43" s="598"/>
      <c r="UU43" s="598"/>
      <c r="UV43" s="598"/>
      <c r="UW43" s="598"/>
      <c r="UX43" s="598"/>
      <c r="UY43" s="598"/>
      <c r="UZ43" s="598"/>
      <c r="VA43" s="598"/>
      <c r="VB43" s="598"/>
      <c r="VC43" s="598"/>
      <c r="VD43" s="598"/>
      <c r="VE43" s="598"/>
      <c r="VF43" s="598"/>
      <c r="VG43" s="598"/>
      <c r="VH43" s="598"/>
      <c r="VI43" s="598"/>
      <c r="VJ43" s="598"/>
      <c r="VK43" s="598"/>
      <c r="VL43" s="598"/>
      <c r="VM43" s="598"/>
      <c r="VN43" s="598"/>
      <c r="VO43" s="598"/>
      <c r="VP43" s="598"/>
      <c r="VQ43" s="598"/>
      <c r="VR43" s="598"/>
      <c r="VS43" s="598"/>
      <c r="VT43" s="598"/>
      <c r="VU43" s="598"/>
      <c r="VV43" s="598"/>
      <c r="VW43" s="598"/>
      <c r="VX43" s="598"/>
      <c r="VY43" s="598"/>
      <c r="VZ43" s="598"/>
      <c r="WA43" s="598"/>
      <c r="WB43" s="598"/>
      <c r="WC43" s="598"/>
      <c r="WD43" s="598"/>
      <c r="WE43" s="598"/>
      <c r="WF43" s="598"/>
      <c r="WG43" s="598"/>
      <c r="WH43" s="598"/>
      <c r="WI43" s="598"/>
      <c r="WJ43" s="598"/>
      <c r="WK43" s="598"/>
      <c r="WL43" s="598"/>
      <c r="WM43" s="598"/>
      <c r="WN43" s="598"/>
      <c r="WO43" s="598"/>
      <c r="WP43" s="598"/>
      <c r="WQ43" s="598"/>
      <c r="WR43" s="598"/>
      <c r="WS43" s="598"/>
      <c r="WT43" s="598"/>
      <c r="WU43" s="598"/>
      <c r="WV43" s="598"/>
      <c r="WW43" s="598"/>
      <c r="WX43" s="598"/>
      <c r="WY43" s="598"/>
      <c r="WZ43" s="598"/>
      <c r="XA43" s="598"/>
      <c r="XB43" s="598"/>
      <c r="XC43" s="598"/>
      <c r="XD43" s="598"/>
      <c r="XE43" s="598"/>
      <c r="XF43" s="598"/>
      <c r="XG43" s="598"/>
      <c r="XH43" s="598"/>
      <c r="XI43" s="598"/>
      <c r="XJ43" s="598"/>
      <c r="XK43" s="598"/>
      <c r="XL43" s="598"/>
      <c r="XM43" s="598"/>
      <c r="XN43" s="598"/>
      <c r="XO43" s="598"/>
      <c r="XP43" s="598"/>
      <c r="XQ43" s="598"/>
      <c r="XR43" s="598"/>
      <c r="XS43" s="598"/>
      <c r="XT43" s="598"/>
      <c r="XU43" s="598"/>
      <c r="XV43" s="598"/>
      <c r="XW43" s="598"/>
      <c r="XX43" s="598"/>
      <c r="XY43" s="598"/>
      <c r="XZ43" s="598"/>
      <c r="YA43" s="598"/>
      <c r="YB43" s="598"/>
      <c r="YC43" s="598"/>
      <c r="YD43" s="598"/>
      <c r="YE43" s="598"/>
      <c r="YF43" s="598"/>
      <c r="YG43" s="598"/>
      <c r="YH43" s="598"/>
      <c r="YI43" s="598"/>
      <c r="YJ43" s="598"/>
      <c r="YK43" s="598"/>
      <c r="YL43" s="598"/>
      <c r="YM43" s="598"/>
      <c r="YN43" s="598"/>
      <c r="YO43" s="598"/>
      <c r="YP43" s="598"/>
      <c r="YQ43" s="598"/>
      <c r="YR43" s="598"/>
      <c r="YS43" s="598"/>
      <c r="YT43" s="598"/>
      <c r="YU43" s="598"/>
      <c r="YV43" s="598"/>
      <c r="YW43" s="598"/>
      <c r="YX43" s="598"/>
      <c r="YY43" s="598"/>
      <c r="YZ43" s="598"/>
      <c r="ZA43" s="598"/>
      <c r="ZB43" s="598"/>
      <c r="ZC43" s="598"/>
      <c r="ZD43" s="598"/>
      <c r="ZE43" s="598"/>
      <c r="ZF43" s="598"/>
    </row>
    <row r="44" spans="1:682" s="601" customFormat="1" ht="15.75" customHeight="1">
      <c r="A44" s="598"/>
      <c r="B44" s="598"/>
      <c r="C44" s="598"/>
      <c r="D44" s="598"/>
      <c r="E44" s="598"/>
      <c r="F44" s="598"/>
      <c r="G44" s="598"/>
      <c r="H44" s="598"/>
      <c r="I44" s="598"/>
      <c r="J44" s="598"/>
      <c r="K44" s="598"/>
      <c r="L44" s="598"/>
      <c r="M44" s="598"/>
      <c r="N44" s="598"/>
      <c r="O44" s="598"/>
      <c r="P44" s="598"/>
      <c r="Q44" s="598"/>
      <c r="R44" s="598"/>
      <c r="S44" s="598"/>
      <c r="T44" s="598"/>
      <c r="U44" s="598"/>
      <c r="V44" s="598"/>
      <c r="W44" s="598"/>
      <c r="X44" s="598"/>
      <c r="Y44" s="598"/>
      <c r="Z44" s="598"/>
      <c r="AA44" s="598"/>
      <c r="AB44" s="598"/>
      <c r="AC44" s="598"/>
      <c r="AD44" s="598"/>
      <c r="AE44" s="598"/>
      <c r="AF44" s="598"/>
      <c r="AG44" s="598"/>
      <c r="AH44" s="598"/>
      <c r="AI44" s="598"/>
      <c r="AJ44" s="598"/>
      <c r="AK44" s="598"/>
      <c r="AL44" s="598"/>
      <c r="AM44" s="598"/>
      <c r="AN44" s="598"/>
      <c r="AO44" s="598"/>
      <c r="AP44" s="598"/>
      <c r="AQ44" s="598"/>
      <c r="AR44" s="598"/>
      <c r="AS44" s="598"/>
      <c r="AT44" s="598"/>
      <c r="AU44" s="598"/>
      <c r="AV44" s="598"/>
      <c r="AW44" s="598"/>
      <c r="AX44" s="598"/>
      <c r="AY44" s="598"/>
      <c r="AZ44" s="598"/>
      <c r="BA44" s="598"/>
      <c r="BB44" s="598"/>
      <c r="BC44" s="598"/>
      <c r="BD44" s="598"/>
      <c r="BE44" s="598"/>
      <c r="BF44" s="598"/>
      <c r="BG44" s="598"/>
      <c r="BH44" s="598"/>
      <c r="BI44" s="598"/>
      <c r="BJ44" s="598"/>
      <c r="BK44" s="598"/>
      <c r="BL44" s="598"/>
      <c r="BM44" s="598"/>
      <c r="BN44" s="598"/>
      <c r="BO44" s="598"/>
      <c r="BP44" s="598"/>
      <c r="BQ44" s="598"/>
      <c r="BR44" s="598"/>
      <c r="BS44" s="598"/>
      <c r="BT44" s="598"/>
      <c r="BU44" s="598"/>
      <c r="BV44" s="598"/>
      <c r="BW44" s="598"/>
      <c r="BX44" s="598"/>
      <c r="BY44" s="598"/>
      <c r="BZ44" s="598"/>
      <c r="CA44" s="598"/>
      <c r="CB44" s="598"/>
      <c r="CC44" s="598"/>
      <c r="CD44" s="598"/>
      <c r="CE44" s="598"/>
      <c r="CF44" s="598"/>
      <c r="CG44" s="598"/>
      <c r="CH44" s="598"/>
      <c r="CI44" s="598"/>
      <c r="CJ44" s="598"/>
      <c r="CK44" s="598"/>
      <c r="CL44" s="598"/>
      <c r="CM44" s="598"/>
      <c r="CN44" s="598"/>
      <c r="CO44" s="598"/>
      <c r="CP44" s="598"/>
      <c r="CQ44" s="598"/>
      <c r="CR44" s="598"/>
      <c r="CS44" s="598"/>
      <c r="CT44" s="598"/>
      <c r="CU44" s="598"/>
      <c r="CV44" s="598"/>
      <c r="CW44" s="598"/>
      <c r="CX44" s="598"/>
      <c r="CY44" s="598"/>
      <c r="CZ44" s="598"/>
      <c r="DA44" s="598"/>
      <c r="DB44" s="598"/>
      <c r="DC44" s="598"/>
      <c r="DD44" s="598"/>
      <c r="DE44" s="598"/>
      <c r="DF44" s="598"/>
      <c r="DG44" s="598"/>
      <c r="DH44" s="598"/>
      <c r="DI44" s="598"/>
      <c r="DJ44" s="598"/>
      <c r="DK44" s="598"/>
      <c r="DL44" s="598"/>
      <c r="DM44" s="598"/>
      <c r="DN44" s="598"/>
      <c r="DO44" s="598"/>
      <c r="DP44" s="598"/>
      <c r="DQ44" s="598"/>
      <c r="DR44" s="598"/>
      <c r="DS44" s="598"/>
      <c r="DT44" s="598"/>
      <c r="DU44" s="598"/>
      <c r="DV44" s="598"/>
      <c r="DW44" s="598"/>
      <c r="DX44" s="598"/>
      <c r="DY44" s="598"/>
      <c r="DZ44" s="598"/>
      <c r="EA44" s="598"/>
      <c r="EB44" s="598"/>
      <c r="EC44" s="598"/>
      <c r="ED44" s="598"/>
      <c r="EE44" s="598"/>
      <c r="EF44" s="598"/>
      <c r="EG44" s="598"/>
      <c r="EH44" s="598"/>
      <c r="EI44" s="598"/>
      <c r="EJ44" s="598"/>
      <c r="EK44" s="598"/>
      <c r="EL44" s="598"/>
      <c r="EM44" s="598"/>
      <c r="EN44" s="598"/>
      <c r="EO44" s="598"/>
      <c r="EP44" s="598"/>
      <c r="EQ44" s="598"/>
      <c r="ER44" s="598"/>
      <c r="ES44" s="598"/>
      <c r="ET44" s="598"/>
      <c r="EU44" s="598"/>
      <c r="EV44" s="598"/>
      <c r="EW44" s="598"/>
      <c r="EX44" s="598"/>
      <c r="EY44" s="598"/>
      <c r="EZ44" s="598"/>
      <c r="FA44" s="598"/>
      <c r="FB44" s="598"/>
      <c r="FC44" s="598"/>
      <c r="FD44" s="598"/>
      <c r="FE44" s="598"/>
      <c r="FF44" s="598"/>
      <c r="FG44" s="598"/>
      <c r="FH44" s="598"/>
      <c r="FI44" s="598"/>
      <c r="FJ44" s="598"/>
      <c r="FK44" s="598"/>
      <c r="FL44" s="598"/>
      <c r="FM44" s="598"/>
      <c r="FN44" s="598"/>
      <c r="FO44" s="598"/>
      <c r="FP44" s="598"/>
      <c r="FQ44" s="598"/>
      <c r="FR44" s="598"/>
      <c r="FS44" s="598"/>
      <c r="FT44" s="598"/>
      <c r="FU44" s="598"/>
      <c r="FV44" s="598"/>
      <c r="FW44" s="598"/>
      <c r="FX44" s="598"/>
      <c r="FY44" s="598"/>
      <c r="FZ44" s="598"/>
      <c r="GA44" s="598"/>
      <c r="GB44" s="598"/>
      <c r="GC44" s="598"/>
      <c r="GD44" s="598"/>
      <c r="GE44" s="598"/>
      <c r="GF44" s="598"/>
      <c r="GG44" s="598"/>
      <c r="GH44" s="598"/>
      <c r="GI44" s="598"/>
      <c r="GJ44" s="598"/>
      <c r="GK44" s="598"/>
      <c r="GL44" s="598"/>
      <c r="GM44" s="598"/>
      <c r="GN44" s="598"/>
      <c r="GO44" s="598"/>
      <c r="GP44" s="598"/>
      <c r="GQ44" s="598"/>
      <c r="GR44" s="598"/>
      <c r="GS44" s="598"/>
      <c r="GT44" s="598"/>
      <c r="GU44" s="598"/>
      <c r="GV44" s="598"/>
      <c r="GW44" s="598"/>
      <c r="GX44" s="598"/>
      <c r="GY44" s="598"/>
      <c r="GZ44" s="598"/>
      <c r="HA44" s="598"/>
      <c r="HB44" s="598"/>
      <c r="HC44" s="598"/>
      <c r="HD44" s="598"/>
      <c r="HE44" s="598"/>
      <c r="HF44" s="598"/>
      <c r="HG44" s="598"/>
      <c r="HH44" s="598"/>
      <c r="HI44" s="598"/>
      <c r="HJ44" s="598"/>
      <c r="HK44" s="598"/>
      <c r="HL44" s="598"/>
      <c r="HM44" s="598"/>
      <c r="HN44" s="598"/>
      <c r="HO44" s="598"/>
      <c r="HP44" s="598"/>
      <c r="HQ44" s="598"/>
      <c r="HR44" s="598"/>
      <c r="HS44" s="598"/>
      <c r="HT44" s="598"/>
      <c r="HU44" s="598"/>
      <c r="HV44" s="598"/>
      <c r="HW44" s="598"/>
      <c r="HX44" s="598"/>
      <c r="HY44" s="598"/>
      <c r="HZ44" s="598"/>
      <c r="IA44" s="598"/>
      <c r="IB44" s="598"/>
      <c r="IC44" s="598"/>
      <c r="ID44" s="598"/>
      <c r="IE44" s="598"/>
      <c r="IF44" s="598"/>
      <c r="IG44" s="598"/>
      <c r="IH44" s="598"/>
      <c r="II44" s="598"/>
      <c r="IJ44" s="598"/>
      <c r="IK44" s="598"/>
      <c r="IL44" s="598"/>
      <c r="IM44" s="598"/>
      <c r="IN44" s="598"/>
      <c r="IO44" s="598"/>
      <c r="IP44" s="598"/>
      <c r="IQ44" s="598"/>
      <c r="IR44" s="598"/>
      <c r="IS44" s="598"/>
      <c r="IT44" s="598"/>
      <c r="IU44" s="598"/>
      <c r="IV44" s="598"/>
      <c r="IW44" s="598"/>
      <c r="IX44" s="598"/>
      <c r="IY44" s="598"/>
      <c r="IZ44" s="598"/>
      <c r="JA44" s="598"/>
      <c r="JB44" s="598"/>
      <c r="JC44" s="598"/>
      <c r="JD44" s="598"/>
      <c r="JE44" s="598"/>
      <c r="JF44" s="598"/>
      <c r="JG44" s="598"/>
      <c r="JH44" s="598"/>
      <c r="JI44" s="598"/>
      <c r="JJ44" s="598"/>
      <c r="JK44" s="598"/>
      <c r="JL44" s="598"/>
      <c r="JM44" s="598"/>
      <c r="JN44" s="598"/>
      <c r="JO44" s="598"/>
      <c r="JP44" s="598"/>
      <c r="JQ44" s="598"/>
      <c r="JR44" s="598"/>
      <c r="JS44" s="598"/>
      <c r="JT44" s="598"/>
      <c r="JU44" s="598"/>
      <c r="JV44" s="598"/>
      <c r="JW44" s="598"/>
      <c r="JX44" s="598"/>
      <c r="JY44" s="598"/>
      <c r="JZ44" s="598"/>
      <c r="KA44" s="598"/>
      <c r="KB44" s="598"/>
      <c r="KC44" s="598"/>
      <c r="KD44" s="598"/>
      <c r="KE44" s="598"/>
      <c r="KF44" s="598"/>
      <c r="KG44" s="598"/>
      <c r="KH44" s="598"/>
      <c r="KI44" s="598"/>
      <c r="KJ44" s="598"/>
      <c r="KK44" s="598"/>
      <c r="KL44" s="598"/>
      <c r="KM44" s="598"/>
      <c r="KN44" s="598"/>
      <c r="KO44" s="598"/>
      <c r="KP44" s="598"/>
      <c r="KQ44" s="598"/>
      <c r="KR44" s="598"/>
      <c r="KS44" s="598"/>
      <c r="KT44" s="598"/>
      <c r="KU44" s="598"/>
      <c r="KV44" s="598"/>
      <c r="KW44" s="598"/>
      <c r="KX44" s="598"/>
      <c r="KY44" s="598"/>
      <c r="KZ44" s="598"/>
      <c r="LA44" s="598"/>
      <c r="LB44" s="598"/>
      <c r="LC44" s="598"/>
      <c r="LD44" s="598"/>
      <c r="LE44" s="598"/>
      <c r="LF44" s="598"/>
      <c r="LG44" s="598"/>
      <c r="LH44" s="598"/>
      <c r="LI44" s="598"/>
      <c r="LJ44" s="598"/>
      <c r="LK44" s="598"/>
      <c r="LL44" s="598"/>
      <c r="LM44" s="598"/>
      <c r="LN44" s="598"/>
      <c r="LO44" s="598"/>
      <c r="LP44" s="598"/>
      <c r="LQ44" s="598"/>
      <c r="LR44" s="598"/>
      <c r="LS44" s="598"/>
      <c r="LT44" s="598"/>
      <c r="LU44" s="598"/>
      <c r="LV44" s="598"/>
      <c r="LW44" s="598"/>
      <c r="LX44" s="598"/>
      <c r="LY44" s="598"/>
      <c r="LZ44" s="598"/>
      <c r="MA44" s="598"/>
      <c r="MB44" s="598"/>
      <c r="MC44" s="598"/>
      <c r="MD44" s="598"/>
      <c r="ME44" s="598"/>
      <c r="MF44" s="598"/>
      <c r="MG44" s="598"/>
      <c r="MH44" s="598"/>
      <c r="MI44" s="598"/>
      <c r="MJ44" s="598"/>
      <c r="MK44" s="598"/>
      <c r="ML44" s="598"/>
      <c r="MM44" s="598"/>
      <c r="MN44" s="598"/>
      <c r="MO44" s="598"/>
      <c r="MP44" s="598"/>
      <c r="MQ44" s="598"/>
      <c r="MR44" s="598"/>
      <c r="MS44" s="598"/>
      <c r="MT44" s="598"/>
      <c r="MU44" s="598"/>
      <c r="MV44" s="598"/>
      <c r="MW44" s="598"/>
      <c r="MX44" s="598"/>
      <c r="MY44" s="598"/>
      <c r="MZ44" s="598"/>
      <c r="NA44" s="598"/>
      <c r="NB44" s="598"/>
      <c r="NC44" s="598"/>
      <c r="ND44" s="598"/>
      <c r="NE44" s="598"/>
      <c r="NF44" s="598"/>
      <c r="NG44" s="598"/>
      <c r="NH44" s="598"/>
      <c r="NI44" s="598"/>
      <c r="NJ44" s="598"/>
      <c r="NK44" s="598"/>
      <c r="NL44" s="598"/>
      <c r="NM44" s="598"/>
      <c r="NN44" s="598"/>
      <c r="NO44" s="598"/>
      <c r="NP44" s="598"/>
      <c r="NQ44" s="598"/>
      <c r="NR44" s="598"/>
      <c r="NS44" s="598"/>
      <c r="NT44" s="598"/>
      <c r="NU44" s="598"/>
      <c r="NV44" s="598"/>
      <c r="NW44" s="598"/>
      <c r="NX44" s="598"/>
      <c r="NY44" s="598"/>
      <c r="NZ44" s="598"/>
      <c r="OA44" s="598"/>
      <c r="OB44" s="598"/>
      <c r="OC44" s="598"/>
      <c r="OD44" s="598"/>
      <c r="OE44" s="598"/>
      <c r="OF44" s="598"/>
      <c r="OG44" s="598"/>
      <c r="OH44" s="598"/>
      <c r="OI44" s="598"/>
      <c r="OJ44" s="598"/>
      <c r="OK44" s="598"/>
      <c r="OL44" s="598"/>
      <c r="OM44" s="598"/>
      <c r="ON44" s="598"/>
      <c r="OO44" s="598"/>
      <c r="OP44" s="598"/>
      <c r="OQ44" s="598"/>
      <c r="OR44" s="598"/>
      <c r="OS44" s="598"/>
      <c r="OT44" s="598"/>
      <c r="OU44" s="598"/>
      <c r="OV44" s="598"/>
      <c r="OW44" s="598"/>
      <c r="OX44" s="598"/>
      <c r="OY44" s="598"/>
      <c r="OZ44" s="598"/>
      <c r="PA44" s="598"/>
      <c r="PB44" s="598"/>
      <c r="PC44" s="598"/>
      <c r="PD44" s="598"/>
      <c r="PE44" s="598"/>
      <c r="PF44" s="598"/>
      <c r="PG44" s="598"/>
      <c r="PH44" s="598"/>
      <c r="PI44" s="598"/>
      <c r="PJ44" s="598"/>
      <c r="PK44" s="598"/>
      <c r="PL44" s="598"/>
      <c r="PM44" s="598"/>
      <c r="PN44" s="598"/>
      <c r="PO44" s="598"/>
      <c r="PP44" s="598"/>
      <c r="PQ44" s="598"/>
      <c r="PR44" s="598"/>
      <c r="PS44" s="598"/>
      <c r="PT44" s="598"/>
      <c r="PU44" s="598"/>
      <c r="PV44" s="598"/>
      <c r="PW44" s="598"/>
      <c r="PX44" s="598"/>
      <c r="PY44" s="598"/>
      <c r="PZ44" s="598"/>
      <c r="QA44" s="598"/>
      <c r="QB44" s="598"/>
      <c r="QC44" s="598"/>
      <c r="QD44" s="598"/>
      <c r="QE44" s="598"/>
      <c r="QF44" s="598"/>
      <c r="QG44" s="598"/>
      <c r="QH44" s="598"/>
      <c r="QI44" s="598"/>
      <c r="QJ44" s="598"/>
      <c r="QK44" s="598"/>
      <c r="QL44" s="598"/>
      <c r="QM44" s="598"/>
      <c r="QN44" s="598"/>
      <c r="QO44" s="598"/>
      <c r="QP44" s="598"/>
      <c r="QQ44" s="598"/>
      <c r="QR44" s="598"/>
      <c r="QS44" s="598"/>
      <c r="QT44" s="598"/>
      <c r="QU44" s="598"/>
      <c r="QV44" s="598"/>
      <c r="QW44" s="598"/>
      <c r="QX44" s="598"/>
      <c r="QY44" s="598"/>
      <c r="QZ44" s="598"/>
      <c r="RA44" s="598"/>
      <c r="RB44" s="598"/>
      <c r="RC44" s="598"/>
      <c r="RD44" s="598"/>
      <c r="RE44" s="598"/>
      <c r="RF44" s="598"/>
      <c r="RG44" s="598"/>
      <c r="RH44" s="598"/>
      <c r="RI44" s="598"/>
      <c r="RJ44" s="598"/>
      <c r="RK44" s="598"/>
      <c r="RL44" s="598"/>
      <c r="RM44" s="598"/>
      <c r="RN44" s="598"/>
      <c r="RO44" s="598"/>
      <c r="RP44" s="598"/>
      <c r="RQ44" s="598"/>
      <c r="RR44" s="598"/>
      <c r="RS44" s="598"/>
      <c r="RT44" s="598"/>
      <c r="RU44" s="598"/>
      <c r="RV44" s="598"/>
      <c r="RW44" s="598"/>
      <c r="RX44" s="598"/>
      <c r="RY44" s="598"/>
      <c r="RZ44" s="598"/>
      <c r="SA44" s="598"/>
      <c r="SB44" s="598"/>
      <c r="SC44" s="598"/>
      <c r="SD44" s="598"/>
      <c r="SE44" s="598"/>
      <c r="SF44" s="598"/>
      <c r="SG44" s="598"/>
      <c r="SH44" s="598"/>
      <c r="SI44" s="598"/>
      <c r="SJ44" s="598"/>
      <c r="SK44" s="598"/>
      <c r="SL44" s="598"/>
      <c r="SM44" s="598"/>
      <c r="SN44" s="598"/>
      <c r="SO44" s="598"/>
      <c r="SP44" s="598"/>
      <c r="SQ44" s="598"/>
      <c r="SR44" s="598"/>
      <c r="SS44" s="598"/>
      <c r="ST44" s="598"/>
      <c r="SU44" s="598"/>
      <c r="SV44" s="598"/>
      <c r="SW44" s="598"/>
      <c r="SX44" s="598"/>
      <c r="SY44" s="598"/>
      <c r="SZ44" s="598"/>
      <c r="TA44" s="598"/>
      <c r="TB44" s="598"/>
      <c r="TC44" s="598"/>
      <c r="TD44" s="598"/>
      <c r="TE44" s="598"/>
      <c r="TF44" s="598"/>
      <c r="TG44" s="598"/>
      <c r="TH44" s="598"/>
      <c r="TI44" s="598"/>
      <c r="TJ44" s="598"/>
      <c r="TK44" s="598"/>
      <c r="TL44" s="598"/>
      <c r="TM44" s="598"/>
      <c r="TN44" s="598"/>
      <c r="TO44" s="598"/>
      <c r="TP44" s="598"/>
      <c r="TQ44" s="598"/>
      <c r="TR44" s="598"/>
      <c r="TS44" s="598"/>
      <c r="TT44" s="598"/>
      <c r="TU44" s="598"/>
      <c r="TV44" s="598"/>
      <c r="TW44" s="598"/>
      <c r="TX44" s="598"/>
      <c r="TY44" s="598"/>
      <c r="TZ44" s="598"/>
      <c r="UA44" s="598"/>
      <c r="UB44" s="598"/>
      <c r="UC44" s="598"/>
      <c r="UD44" s="598"/>
      <c r="UE44" s="598"/>
      <c r="UF44" s="598"/>
      <c r="UG44" s="598"/>
      <c r="UH44" s="598"/>
      <c r="UI44" s="598"/>
      <c r="UJ44" s="598"/>
      <c r="UK44" s="598"/>
      <c r="UL44" s="598"/>
      <c r="UM44" s="598"/>
      <c r="UN44" s="598"/>
      <c r="UO44" s="598"/>
      <c r="UP44" s="598"/>
      <c r="UQ44" s="598"/>
      <c r="UR44" s="598"/>
      <c r="US44" s="598"/>
      <c r="UT44" s="598"/>
      <c r="UU44" s="598"/>
      <c r="UV44" s="598"/>
      <c r="UW44" s="598"/>
      <c r="UX44" s="598"/>
      <c r="UY44" s="598"/>
      <c r="UZ44" s="598"/>
      <c r="VA44" s="598"/>
      <c r="VB44" s="598"/>
      <c r="VC44" s="598"/>
      <c r="VD44" s="598"/>
      <c r="VE44" s="598"/>
      <c r="VF44" s="598"/>
      <c r="VG44" s="598"/>
      <c r="VH44" s="598"/>
      <c r="VI44" s="598"/>
      <c r="VJ44" s="598"/>
      <c r="VK44" s="598"/>
      <c r="VL44" s="598"/>
      <c r="VM44" s="598"/>
      <c r="VN44" s="598"/>
      <c r="VO44" s="598"/>
      <c r="VP44" s="598"/>
      <c r="VQ44" s="598"/>
      <c r="VR44" s="598"/>
      <c r="VS44" s="598"/>
      <c r="VT44" s="598"/>
      <c r="VU44" s="598"/>
      <c r="VV44" s="598"/>
      <c r="VW44" s="598"/>
      <c r="VX44" s="598"/>
      <c r="VY44" s="598"/>
      <c r="VZ44" s="598"/>
      <c r="WA44" s="598"/>
      <c r="WB44" s="598"/>
      <c r="WC44" s="598"/>
      <c r="WD44" s="598"/>
      <c r="WE44" s="598"/>
      <c r="WF44" s="598"/>
      <c r="WG44" s="598"/>
      <c r="WH44" s="598"/>
      <c r="WI44" s="598"/>
      <c r="WJ44" s="598"/>
      <c r="WK44" s="598"/>
      <c r="WL44" s="598"/>
      <c r="WM44" s="598"/>
      <c r="WN44" s="598"/>
      <c r="WO44" s="598"/>
      <c r="WP44" s="598"/>
      <c r="WQ44" s="598"/>
      <c r="WR44" s="598"/>
      <c r="WS44" s="598"/>
      <c r="WT44" s="598"/>
      <c r="WU44" s="598"/>
      <c r="WV44" s="598"/>
      <c r="WW44" s="598"/>
      <c r="WX44" s="598"/>
      <c r="WY44" s="598"/>
      <c r="WZ44" s="598"/>
      <c r="XA44" s="598"/>
      <c r="XB44" s="598"/>
      <c r="XC44" s="598"/>
      <c r="XD44" s="598"/>
      <c r="XE44" s="598"/>
      <c r="XF44" s="598"/>
      <c r="XG44" s="598"/>
      <c r="XH44" s="598"/>
      <c r="XI44" s="598"/>
      <c r="XJ44" s="598"/>
      <c r="XK44" s="598"/>
      <c r="XL44" s="598"/>
      <c r="XM44" s="598"/>
      <c r="XN44" s="598"/>
      <c r="XO44" s="598"/>
      <c r="XP44" s="598"/>
      <c r="XQ44" s="598"/>
      <c r="XR44" s="598"/>
      <c r="XS44" s="598"/>
      <c r="XT44" s="598"/>
      <c r="XU44" s="598"/>
      <c r="XV44" s="598"/>
      <c r="XW44" s="598"/>
      <c r="XX44" s="598"/>
      <c r="XY44" s="598"/>
      <c r="XZ44" s="598"/>
      <c r="YA44" s="598"/>
      <c r="YB44" s="598"/>
      <c r="YC44" s="598"/>
      <c r="YD44" s="598"/>
      <c r="YE44" s="598"/>
      <c r="YF44" s="598"/>
      <c r="YG44" s="598"/>
      <c r="YH44" s="598"/>
      <c r="YI44" s="598"/>
      <c r="YJ44" s="598"/>
      <c r="YK44" s="598"/>
      <c r="YL44" s="598"/>
      <c r="YM44" s="598"/>
      <c r="YN44" s="598"/>
      <c r="YO44" s="598"/>
      <c r="YP44" s="598"/>
      <c r="YQ44" s="598"/>
      <c r="YR44" s="598"/>
      <c r="YS44" s="598"/>
      <c r="YT44" s="598"/>
      <c r="YU44" s="598"/>
      <c r="YV44" s="598"/>
      <c r="YW44" s="598"/>
      <c r="YX44" s="598"/>
      <c r="YY44" s="598"/>
      <c r="YZ44" s="598"/>
      <c r="ZA44" s="598"/>
      <c r="ZB44" s="598"/>
      <c r="ZC44" s="598"/>
      <c r="ZD44" s="598"/>
      <c r="ZE44" s="598"/>
      <c r="ZF44" s="598"/>
    </row>
    <row r="45" spans="1:682" s="600" customFormat="1" ht="15.75">
      <c r="A45" s="598"/>
      <c r="B45" s="598"/>
      <c r="C45" s="598"/>
      <c r="D45" s="598"/>
      <c r="E45" s="598"/>
      <c r="F45" s="598"/>
      <c r="G45" s="598"/>
      <c r="H45" s="598"/>
      <c r="I45" s="598"/>
      <c r="J45" s="598"/>
      <c r="K45" s="598"/>
      <c r="L45" s="598"/>
      <c r="M45" s="598"/>
      <c r="N45" s="598"/>
      <c r="O45" s="598"/>
      <c r="P45" s="598"/>
      <c r="Q45" s="598"/>
      <c r="R45" s="598"/>
      <c r="S45" s="598"/>
      <c r="T45" s="598"/>
      <c r="U45" s="598"/>
      <c r="V45" s="598"/>
      <c r="W45" s="598"/>
      <c r="X45" s="598"/>
      <c r="Y45" s="598"/>
      <c r="Z45" s="598"/>
      <c r="AA45" s="598"/>
      <c r="AB45" s="598"/>
      <c r="AC45" s="598"/>
      <c r="AD45" s="598"/>
      <c r="AE45" s="598"/>
      <c r="AF45" s="598"/>
      <c r="AG45" s="598"/>
      <c r="AH45" s="598"/>
      <c r="AI45" s="598"/>
      <c r="AJ45" s="598"/>
      <c r="AK45" s="598"/>
      <c r="AL45" s="598"/>
      <c r="AM45" s="598"/>
      <c r="AN45" s="598"/>
      <c r="AO45" s="598"/>
      <c r="AP45" s="598"/>
      <c r="AQ45" s="598"/>
      <c r="AR45" s="598"/>
      <c r="AS45" s="598"/>
      <c r="AT45" s="598"/>
      <c r="AU45" s="598"/>
      <c r="AV45" s="598"/>
      <c r="AW45" s="598"/>
      <c r="AX45" s="598"/>
      <c r="AY45" s="598"/>
      <c r="AZ45" s="598"/>
      <c r="BA45" s="598"/>
      <c r="BB45" s="598"/>
      <c r="BC45" s="598"/>
      <c r="BD45" s="598"/>
      <c r="BE45" s="598"/>
      <c r="BF45" s="598"/>
      <c r="BG45" s="598"/>
      <c r="BH45" s="598"/>
      <c r="BI45" s="598"/>
      <c r="BJ45" s="598"/>
      <c r="BK45" s="598"/>
      <c r="BL45" s="598"/>
      <c r="BM45" s="598"/>
      <c r="BN45" s="598"/>
      <c r="BO45" s="598"/>
      <c r="BP45" s="598"/>
      <c r="BQ45" s="598"/>
      <c r="BR45" s="598"/>
      <c r="BS45" s="598"/>
      <c r="BT45" s="598"/>
      <c r="BU45" s="598"/>
      <c r="BV45" s="598"/>
      <c r="BW45" s="598"/>
      <c r="BX45" s="598"/>
      <c r="BY45" s="598"/>
      <c r="BZ45" s="598"/>
      <c r="CA45" s="598"/>
      <c r="CB45" s="598"/>
      <c r="CC45" s="598"/>
      <c r="CD45" s="598"/>
      <c r="CE45" s="598"/>
      <c r="CF45" s="598"/>
      <c r="CG45" s="598"/>
      <c r="CH45" s="598"/>
      <c r="CI45" s="598"/>
      <c r="CJ45" s="598"/>
      <c r="CK45" s="598"/>
      <c r="CL45" s="598"/>
      <c r="CM45" s="598"/>
      <c r="CN45" s="598"/>
      <c r="CO45" s="598"/>
      <c r="CP45" s="598"/>
      <c r="CQ45" s="598"/>
      <c r="CR45" s="598"/>
      <c r="CS45" s="598"/>
      <c r="CT45" s="598"/>
      <c r="CU45" s="598"/>
      <c r="CV45" s="598"/>
      <c r="CW45" s="598"/>
      <c r="CX45" s="598"/>
      <c r="CY45" s="598"/>
      <c r="CZ45" s="598"/>
      <c r="DA45" s="598"/>
      <c r="DB45" s="598"/>
      <c r="DC45" s="598"/>
      <c r="DD45" s="598"/>
      <c r="DE45" s="598"/>
      <c r="DF45" s="598"/>
      <c r="DG45" s="598"/>
      <c r="DH45" s="598"/>
      <c r="DI45" s="598"/>
      <c r="DJ45" s="598"/>
      <c r="DK45" s="598"/>
      <c r="DL45" s="598"/>
      <c r="DM45" s="598"/>
      <c r="DN45" s="598"/>
      <c r="DO45" s="598"/>
      <c r="DP45" s="598"/>
      <c r="DQ45" s="598"/>
      <c r="DR45" s="598"/>
      <c r="DS45" s="598"/>
      <c r="DT45" s="598"/>
      <c r="DU45" s="598"/>
      <c r="DV45" s="598"/>
      <c r="DW45" s="598"/>
      <c r="DX45" s="598"/>
      <c r="DY45" s="598"/>
      <c r="DZ45" s="598"/>
      <c r="EA45" s="598"/>
      <c r="EB45" s="598"/>
      <c r="EC45" s="598"/>
      <c r="ED45" s="598"/>
      <c r="EE45" s="598"/>
      <c r="EF45" s="598"/>
      <c r="EG45" s="598"/>
      <c r="EH45" s="598"/>
      <c r="EI45" s="598"/>
      <c r="EJ45" s="598"/>
      <c r="EK45" s="598"/>
      <c r="EL45" s="598"/>
      <c r="EM45" s="598"/>
      <c r="EN45" s="598"/>
      <c r="EO45" s="598"/>
      <c r="EP45" s="598"/>
      <c r="EQ45" s="598"/>
      <c r="ER45" s="598"/>
      <c r="ES45" s="598"/>
      <c r="ET45" s="598"/>
      <c r="EU45" s="598"/>
      <c r="EV45" s="598"/>
      <c r="EW45" s="598"/>
      <c r="EX45" s="598"/>
      <c r="EY45" s="598"/>
      <c r="EZ45" s="598"/>
      <c r="FA45" s="598"/>
      <c r="FB45" s="598"/>
      <c r="FC45" s="598"/>
      <c r="FD45" s="598"/>
      <c r="FE45" s="598"/>
      <c r="FF45" s="598"/>
      <c r="FG45" s="598"/>
      <c r="FH45" s="598"/>
      <c r="FI45" s="598"/>
      <c r="FJ45" s="598"/>
      <c r="FK45" s="598"/>
      <c r="FL45" s="598"/>
      <c r="FM45" s="598"/>
      <c r="FN45" s="598"/>
      <c r="FO45" s="598"/>
      <c r="FP45" s="598"/>
      <c r="FQ45" s="598"/>
      <c r="FR45" s="598"/>
      <c r="FS45" s="598"/>
      <c r="FT45" s="598"/>
      <c r="FU45" s="598"/>
      <c r="FV45" s="598"/>
      <c r="FW45" s="598"/>
      <c r="FX45" s="598"/>
      <c r="FY45" s="598"/>
      <c r="FZ45" s="598"/>
      <c r="GA45" s="598"/>
      <c r="GB45" s="598"/>
      <c r="GC45" s="598"/>
      <c r="GD45" s="598"/>
      <c r="GE45" s="598"/>
      <c r="GF45" s="598"/>
      <c r="GG45" s="598"/>
      <c r="GH45" s="598"/>
      <c r="GI45" s="598"/>
      <c r="GJ45" s="598"/>
      <c r="GK45" s="598"/>
      <c r="GL45" s="598"/>
      <c r="GM45" s="598"/>
      <c r="GN45" s="598"/>
      <c r="GO45" s="598"/>
      <c r="GP45" s="598"/>
      <c r="GQ45" s="598"/>
      <c r="GR45" s="598"/>
      <c r="GS45" s="598"/>
      <c r="GT45" s="598"/>
      <c r="GU45" s="598"/>
      <c r="GV45" s="598"/>
      <c r="GW45" s="598"/>
      <c r="GX45" s="598"/>
      <c r="GY45" s="598"/>
      <c r="GZ45" s="598"/>
      <c r="HA45" s="598"/>
      <c r="HB45" s="598"/>
      <c r="HC45" s="598"/>
      <c r="HD45" s="598"/>
      <c r="HE45" s="598"/>
      <c r="HF45" s="598"/>
      <c r="HG45" s="598"/>
      <c r="HH45" s="598"/>
      <c r="HI45" s="598"/>
      <c r="HJ45" s="598"/>
      <c r="HK45" s="598"/>
      <c r="HL45" s="598"/>
      <c r="HM45" s="598"/>
      <c r="HN45" s="598"/>
      <c r="HO45" s="598"/>
      <c r="HP45" s="598"/>
      <c r="HQ45" s="598"/>
      <c r="HR45" s="598"/>
      <c r="HS45" s="598"/>
      <c r="HT45" s="598"/>
      <c r="HU45" s="598"/>
      <c r="HV45" s="598"/>
      <c r="HW45" s="598"/>
      <c r="HX45" s="598"/>
      <c r="HY45" s="598"/>
      <c r="HZ45" s="598"/>
      <c r="IA45" s="598"/>
      <c r="IB45" s="598"/>
      <c r="IC45" s="598"/>
      <c r="ID45" s="598"/>
      <c r="IE45" s="598"/>
      <c r="IF45" s="598"/>
      <c r="IG45" s="598"/>
      <c r="IH45" s="598"/>
      <c r="II45" s="598"/>
      <c r="IJ45" s="598"/>
      <c r="IK45" s="598"/>
      <c r="IL45" s="598"/>
      <c r="IM45" s="598"/>
      <c r="IN45" s="598"/>
      <c r="IO45" s="598"/>
      <c r="IP45" s="598"/>
      <c r="IQ45" s="598"/>
      <c r="IR45" s="598"/>
      <c r="IS45" s="598"/>
      <c r="IT45" s="598"/>
      <c r="IU45" s="598"/>
      <c r="IV45" s="598"/>
      <c r="IW45" s="598"/>
      <c r="IX45" s="598"/>
      <c r="IY45" s="598"/>
      <c r="IZ45" s="598"/>
      <c r="JA45" s="598"/>
      <c r="JB45" s="598"/>
      <c r="JC45" s="598"/>
      <c r="JD45" s="598"/>
      <c r="JE45" s="598"/>
      <c r="JF45" s="598"/>
      <c r="JG45" s="598"/>
      <c r="JH45" s="598"/>
      <c r="JI45" s="598"/>
      <c r="JJ45" s="598"/>
      <c r="JK45" s="598"/>
      <c r="JL45" s="598"/>
      <c r="JM45" s="598"/>
      <c r="JN45" s="598"/>
      <c r="JO45" s="598"/>
      <c r="JP45" s="598"/>
      <c r="JQ45" s="598"/>
      <c r="JR45" s="598"/>
      <c r="JS45" s="598"/>
      <c r="JT45" s="598"/>
      <c r="JU45" s="598"/>
      <c r="JV45" s="598"/>
      <c r="JW45" s="598"/>
      <c r="JX45" s="598"/>
      <c r="JY45" s="598"/>
      <c r="JZ45" s="598"/>
      <c r="KA45" s="598"/>
      <c r="KB45" s="598"/>
      <c r="KC45" s="598"/>
      <c r="KD45" s="598"/>
      <c r="KE45" s="598"/>
      <c r="KF45" s="598"/>
      <c r="KG45" s="598"/>
      <c r="KH45" s="598"/>
      <c r="KI45" s="598"/>
      <c r="KJ45" s="598"/>
      <c r="KK45" s="598"/>
      <c r="KL45" s="598"/>
      <c r="KM45" s="598"/>
      <c r="KN45" s="598"/>
      <c r="KO45" s="598"/>
      <c r="KP45" s="598"/>
      <c r="KQ45" s="598"/>
      <c r="KR45" s="598"/>
      <c r="KS45" s="598"/>
      <c r="KT45" s="598"/>
      <c r="KU45" s="598"/>
      <c r="KV45" s="598"/>
      <c r="KW45" s="598"/>
      <c r="KX45" s="598"/>
      <c r="KY45" s="598"/>
      <c r="KZ45" s="598"/>
      <c r="LA45" s="598"/>
      <c r="LB45" s="598"/>
      <c r="LC45" s="598"/>
      <c r="LD45" s="598"/>
      <c r="LE45" s="598"/>
      <c r="LF45" s="598"/>
      <c r="LG45" s="598"/>
      <c r="LH45" s="598"/>
      <c r="LI45" s="598"/>
      <c r="LJ45" s="598"/>
      <c r="LK45" s="598"/>
      <c r="LL45" s="598"/>
      <c r="LM45" s="598"/>
      <c r="LN45" s="598"/>
      <c r="LO45" s="598"/>
      <c r="LP45" s="598"/>
      <c r="LQ45" s="598"/>
      <c r="LR45" s="598"/>
      <c r="LS45" s="598"/>
      <c r="LT45" s="598"/>
      <c r="LU45" s="598"/>
      <c r="LV45" s="598"/>
      <c r="LW45" s="598"/>
      <c r="LX45" s="598"/>
      <c r="LY45" s="598"/>
      <c r="LZ45" s="598"/>
      <c r="MA45" s="598"/>
      <c r="MB45" s="598"/>
      <c r="MC45" s="598"/>
      <c r="MD45" s="598"/>
      <c r="ME45" s="598"/>
      <c r="MF45" s="598"/>
      <c r="MG45" s="598"/>
      <c r="MH45" s="598"/>
      <c r="MI45" s="598"/>
      <c r="MJ45" s="598"/>
      <c r="MK45" s="598"/>
      <c r="ML45" s="598"/>
      <c r="MM45" s="598"/>
      <c r="MN45" s="598"/>
      <c r="MO45" s="598"/>
      <c r="MP45" s="598"/>
      <c r="MQ45" s="598"/>
      <c r="MR45" s="598"/>
      <c r="MS45" s="598"/>
      <c r="MT45" s="598"/>
      <c r="MU45" s="598"/>
      <c r="MV45" s="598"/>
      <c r="MW45" s="598"/>
      <c r="MX45" s="598"/>
      <c r="MY45" s="598"/>
      <c r="MZ45" s="598"/>
      <c r="NA45" s="598"/>
      <c r="NB45" s="598"/>
      <c r="NC45" s="598"/>
      <c r="ND45" s="598"/>
      <c r="NE45" s="598"/>
      <c r="NF45" s="598"/>
      <c r="NG45" s="598"/>
      <c r="NH45" s="598"/>
      <c r="NI45" s="598"/>
      <c r="NJ45" s="598"/>
      <c r="NK45" s="598"/>
      <c r="NL45" s="598"/>
      <c r="NM45" s="598"/>
      <c r="NN45" s="598"/>
      <c r="NO45" s="598"/>
      <c r="NP45" s="598"/>
      <c r="NQ45" s="598"/>
      <c r="NR45" s="598"/>
      <c r="NS45" s="598"/>
      <c r="NT45" s="598"/>
      <c r="NU45" s="598"/>
      <c r="NV45" s="598"/>
      <c r="NW45" s="598"/>
      <c r="NX45" s="598"/>
      <c r="NY45" s="598"/>
      <c r="NZ45" s="598"/>
      <c r="OA45" s="598"/>
      <c r="OB45" s="598"/>
      <c r="OC45" s="598"/>
      <c r="OD45" s="598"/>
      <c r="OE45" s="598"/>
      <c r="OF45" s="598"/>
      <c r="OG45" s="598"/>
      <c r="OH45" s="598"/>
      <c r="OI45" s="598"/>
      <c r="OJ45" s="598"/>
      <c r="OK45" s="598"/>
      <c r="OL45" s="598"/>
      <c r="OM45" s="598"/>
      <c r="ON45" s="598"/>
      <c r="OO45" s="598"/>
      <c r="OP45" s="598"/>
      <c r="OQ45" s="598"/>
      <c r="OR45" s="598"/>
      <c r="OS45" s="598"/>
      <c r="OT45" s="598"/>
      <c r="OU45" s="598"/>
      <c r="OV45" s="598"/>
      <c r="OW45" s="598"/>
      <c r="OX45" s="598"/>
      <c r="OY45" s="598"/>
      <c r="OZ45" s="598"/>
      <c r="PA45" s="598"/>
      <c r="PB45" s="598"/>
      <c r="PC45" s="598"/>
      <c r="PD45" s="598"/>
      <c r="PE45" s="598"/>
      <c r="PF45" s="598"/>
      <c r="PG45" s="598"/>
      <c r="PH45" s="598"/>
      <c r="PI45" s="598"/>
      <c r="PJ45" s="598"/>
      <c r="PK45" s="598"/>
      <c r="PL45" s="598"/>
      <c r="PM45" s="598"/>
      <c r="PN45" s="598"/>
      <c r="PO45" s="598"/>
      <c r="PP45" s="598"/>
      <c r="PQ45" s="598"/>
      <c r="PR45" s="598"/>
      <c r="PS45" s="598"/>
      <c r="PT45" s="598"/>
      <c r="PU45" s="598"/>
      <c r="PV45" s="598"/>
      <c r="PW45" s="598"/>
      <c r="PX45" s="598"/>
      <c r="PY45" s="598"/>
      <c r="PZ45" s="598"/>
      <c r="QA45" s="598"/>
      <c r="QB45" s="598"/>
      <c r="QC45" s="598"/>
      <c r="QD45" s="598"/>
      <c r="QE45" s="598"/>
      <c r="QF45" s="598"/>
      <c r="QG45" s="598"/>
      <c r="QH45" s="598"/>
      <c r="QI45" s="598"/>
      <c r="QJ45" s="598"/>
      <c r="QK45" s="598"/>
      <c r="QL45" s="598"/>
      <c r="QM45" s="598"/>
      <c r="QN45" s="598"/>
      <c r="QO45" s="598"/>
      <c r="QP45" s="598"/>
      <c r="QQ45" s="598"/>
      <c r="QR45" s="598"/>
      <c r="QS45" s="598"/>
      <c r="QT45" s="598"/>
      <c r="QU45" s="598"/>
      <c r="QV45" s="598"/>
      <c r="QW45" s="598"/>
      <c r="QX45" s="598"/>
      <c r="QY45" s="598"/>
      <c r="QZ45" s="598"/>
      <c r="RA45" s="598"/>
      <c r="RB45" s="598"/>
      <c r="RC45" s="598"/>
      <c r="RD45" s="598"/>
      <c r="RE45" s="598"/>
      <c r="RF45" s="598"/>
      <c r="RG45" s="598"/>
      <c r="RH45" s="598"/>
      <c r="RI45" s="598"/>
      <c r="RJ45" s="598"/>
      <c r="RK45" s="598"/>
      <c r="RL45" s="598"/>
      <c r="RM45" s="598"/>
      <c r="RN45" s="598"/>
      <c r="RO45" s="598"/>
      <c r="RP45" s="598"/>
      <c r="RQ45" s="598"/>
      <c r="RR45" s="598"/>
      <c r="RS45" s="598"/>
      <c r="RT45" s="598"/>
      <c r="RU45" s="598"/>
      <c r="RV45" s="598"/>
      <c r="RW45" s="598"/>
      <c r="RX45" s="598"/>
      <c r="RY45" s="598"/>
      <c r="RZ45" s="598"/>
      <c r="SA45" s="598"/>
      <c r="SB45" s="598"/>
      <c r="SC45" s="598"/>
      <c r="SD45" s="598"/>
      <c r="SE45" s="598"/>
      <c r="SF45" s="598"/>
      <c r="SG45" s="598"/>
      <c r="SH45" s="598"/>
      <c r="SI45" s="598"/>
      <c r="SJ45" s="598"/>
      <c r="SK45" s="598"/>
      <c r="SL45" s="598"/>
      <c r="SM45" s="598"/>
      <c r="SN45" s="598"/>
      <c r="SO45" s="598"/>
      <c r="SP45" s="598"/>
      <c r="SQ45" s="598"/>
      <c r="SR45" s="598"/>
      <c r="SS45" s="598"/>
      <c r="ST45" s="598"/>
      <c r="SU45" s="598"/>
      <c r="SV45" s="598"/>
      <c r="SW45" s="598"/>
      <c r="SX45" s="598"/>
      <c r="SY45" s="598"/>
      <c r="SZ45" s="598"/>
      <c r="TA45" s="598"/>
      <c r="TB45" s="598"/>
      <c r="TC45" s="598"/>
      <c r="TD45" s="598"/>
      <c r="TE45" s="598"/>
      <c r="TF45" s="598"/>
      <c r="TG45" s="598"/>
      <c r="TH45" s="598"/>
      <c r="TI45" s="598"/>
      <c r="TJ45" s="598"/>
      <c r="TK45" s="598"/>
      <c r="TL45" s="598"/>
      <c r="TM45" s="598"/>
      <c r="TN45" s="598"/>
      <c r="TO45" s="598"/>
      <c r="TP45" s="598"/>
      <c r="TQ45" s="598"/>
      <c r="TR45" s="598"/>
      <c r="TS45" s="598"/>
      <c r="TT45" s="598"/>
      <c r="TU45" s="598"/>
      <c r="TV45" s="598"/>
      <c r="TW45" s="598"/>
      <c r="TX45" s="598"/>
      <c r="TY45" s="598"/>
      <c r="TZ45" s="598"/>
      <c r="UA45" s="598"/>
      <c r="UB45" s="598"/>
      <c r="UC45" s="598"/>
      <c r="UD45" s="598"/>
      <c r="UE45" s="598"/>
      <c r="UF45" s="598"/>
      <c r="UG45" s="598"/>
      <c r="UH45" s="598"/>
      <c r="UI45" s="598"/>
      <c r="UJ45" s="598"/>
      <c r="UK45" s="598"/>
      <c r="UL45" s="598"/>
      <c r="UM45" s="598"/>
      <c r="UN45" s="598"/>
      <c r="UO45" s="598"/>
      <c r="UP45" s="598"/>
      <c r="UQ45" s="598"/>
      <c r="UR45" s="598"/>
      <c r="US45" s="598"/>
      <c r="UT45" s="598"/>
      <c r="UU45" s="598"/>
      <c r="UV45" s="598"/>
      <c r="UW45" s="598"/>
      <c r="UX45" s="598"/>
      <c r="UY45" s="598"/>
      <c r="UZ45" s="598"/>
      <c r="VA45" s="598"/>
      <c r="VB45" s="598"/>
      <c r="VC45" s="598"/>
      <c r="VD45" s="598"/>
      <c r="VE45" s="598"/>
      <c r="VF45" s="598"/>
      <c r="VG45" s="598"/>
      <c r="VH45" s="598"/>
      <c r="VI45" s="598"/>
      <c r="VJ45" s="598"/>
      <c r="VK45" s="598"/>
      <c r="VL45" s="598"/>
      <c r="VM45" s="598"/>
      <c r="VN45" s="598"/>
      <c r="VO45" s="598"/>
      <c r="VP45" s="598"/>
      <c r="VQ45" s="598"/>
      <c r="VR45" s="598"/>
      <c r="VS45" s="598"/>
      <c r="VT45" s="598"/>
      <c r="VU45" s="598"/>
      <c r="VV45" s="598"/>
      <c r="VW45" s="598"/>
      <c r="VX45" s="598"/>
      <c r="VY45" s="598"/>
      <c r="VZ45" s="598"/>
      <c r="WA45" s="598"/>
      <c r="WB45" s="598"/>
      <c r="WC45" s="598"/>
      <c r="WD45" s="598"/>
      <c r="WE45" s="598"/>
      <c r="WF45" s="598"/>
      <c r="WG45" s="598"/>
      <c r="WH45" s="598"/>
      <c r="WI45" s="598"/>
      <c r="WJ45" s="598"/>
      <c r="WK45" s="598"/>
      <c r="WL45" s="598"/>
      <c r="WM45" s="598"/>
      <c r="WN45" s="598"/>
      <c r="WO45" s="598"/>
      <c r="WP45" s="598"/>
      <c r="WQ45" s="598"/>
      <c r="WR45" s="598"/>
      <c r="WS45" s="598"/>
      <c r="WT45" s="598"/>
      <c r="WU45" s="598"/>
      <c r="WV45" s="598"/>
      <c r="WW45" s="598"/>
      <c r="WX45" s="598"/>
      <c r="WY45" s="598"/>
      <c r="WZ45" s="598"/>
      <c r="XA45" s="598"/>
      <c r="XB45" s="598"/>
      <c r="XC45" s="598"/>
      <c r="XD45" s="598"/>
      <c r="XE45" s="598"/>
      <c r="XF45" s="598"/>
      <c r="XG45" s="598"/>
      <c r="XH45" s="598"/>
      <c r="XI45" s="598"/>
      <c r="XJ45" s="598"/>
      <c r="XK45" s="598"/>
      <c r="XL45" s="598"/>
      <c r="XM45" s="598"/>
      <c r="XN45" s="598"/>
      <c r="XO45" s="598"/>
      <c r="XP45" s="598"/>
      <c r="XQ45" s="598"/>
      <c r="XR45" s="598"/>
      <c r="XS45" s="598"/>
      <c r="XT45" s="598"/>
      <c r="XU45" s="598"/>
      <c r="XV45" s="598"/>
      <c r="XW45" s="598"/>
      <c r="XX45" s="598"/>
      <c r="XY45" s="598"/>
      <c r="XZ45" s="598"/>
      <c r="YA45" s="598"/>
      <c r="YB45" s="598"/>
      <c r="YC45" s="598"/>
      <c r="YD45" s="598"/>
      <c r="YE45" s="598"/>
      <c r="YF45" s="598"/>
      <c r="YG45" s="598"/>
      <c r="YH45" s="598"/>
      <c r="YI45" s="598"/>
      <c r="YJ45" s="598"/>
      <c r="YK45" s="598"/>
      <c r="YL45" s="598"/>
      <c r="YM45" s="598"/>
      <c r="YN45" s="598"/>
      <c r="YO45" s="598"/>
      <c r="YP45" s="598"/>
      <c r="YQ45" s="598"/>
      <c r="YR45" s="598"/>
      <c r="YS45" s="598"/>
      <c r="YT45" s="598"/>
      <c r="YU45" s="598"/>
      <c r="YV45" s="598"/>
      <c r="YW45" s="598"/>
      <c r="YX45" s="598"/>
      <c r="YY45" s="598"/>
      <c r="YZ45" s="598"/>
      <c r="ZA45" s="598"/>
      <c r="ZB45" s="598"/>
      <c r="ZC45" s="598"/>
      <c r="ZD45" s="598"/>
      <c r="ZE45" s="598"/>
      <c r="ZF45" s="598"/>
    </row>
    <row r="46" spans="1:682" s="600" customFormat="1" ht="15.75">
      <c r="A46" s="598"/>
      <c r="B46" s="598"/>
      <c r="C46" s="598"/>
      <c r="D46" s="598"/>
      <c r="E46" s="598"/>
      <c r="F46" s="598"/>
      <c r="G46" s="598"/>
      <c r="H46" s="598"/>
      <c r="I46" s="598"/>
      <c r="J46" s="598"/>
      <c r="K46" s="598"/>
      <c r="L46" s="598"/>
      <c r="M46" s="598"/>
      <c r="N46" s="598"/>
      <c r="O46" s="598"/>
      <c r="P46" s="598"/>
      <c r="Q46" s="598"/>
      <c r="R46" s="598"/>
      <c r="S46" s="598"/>
      <c r="T46" s="598"/>
      <c r="U46" s="598"/>
      <c r="V46" s="598"/>
      <c r="W46" s="598"/>
      <c r="X46" s="598"/>
      <c r="Y46" s="598"/>
      <c r="Z46" s="598"/>
      <c r="AA46" s="598"/>
      <c r="AB46" s="598"/>
      <c r="AC46" s="598"/>
      <c r="AD46" s="598"/>
      <c r="AE46" s="598"/>
      <c r="AF46" s="598"/>
      <c r="AG46" s="598"/>
      <c r="AH46" s="598"/>
      <c r="AI46" s="598"/>
      <c r="AJ46" s="598"/>
      <c r="AK46" s="598"/>
      <c r="AL46" s="598"/>
      <c r="AM46" s="598"/>
      <c r="AN46" s="598"/>
      <c r="AO46" s="598"/>
      <c r="AP46" s="598"/>
      <c r="AQ46" s="598"/>
      <c r="AR46" s="598"/>
      <c r="AS46" s="598"/>
      <c r="AT46" s="598"/>
      <c r="AU46" s="598"/>
      <c r="AV46" s="598"/>
      <c r="AW46" s="598"/>
      <c r="AX46" s="598"/>
      <c r="AY46" s="598"/>
      <c r="AZ46" s="598"/>
      <c r="BA46" s="598"/>
      <c r="BB46" s="598"/>
      <c r="BC46" s="598"/>
      <c r="BD46" s="598"/>
      <c r="BE46" s="598"/>
      <c r="BF46" s="598"/>
      <c r="BG46" s="598"/>
      <c r="BH46" s="598"/>
      <c r="BI46" s="598"/>
      <c r="BJ46" s="598"/>
      <c r="BK46" s="598"/>
      <c r="BL46" s="598"/>
      <c r="BM46" s="598"/>
      <c r="BN46" s="598"/>
      <c r="BO46" s="598"/>
      <c r="BP46" s="598"/>
      <c r="BQ46" s="598"/>
      <c r="BR46" s="598"/>
      <c r="BS46" s="598"/>
      <c r="BT46" s="598"/>
      <c r="BU46" s="598"/>
      <c r="BV46" s="598"/>
      <c r="BW46" s="598"/>
      <c r="BX46" s="598"/>
      <c r="BY46" s="598"/>
      <c r="BZ46" s="598"/>
      <c r="CA46" s="598"/>
      <c r="CB46" s="598"/>
      <c r="CC46" s="598"/>
      <c r="CD46" s="598"/>
      <c r="CE46" s="598"/>
      <c r="CF46" s="598"/>
      <c r="CG46" s="598"/>
      <c r="CH46" s="598"/>
      <c r="CI46" s="598"/>
      <c r="CJ46" s="598"/>
      <c r="CK46" s="598"/>
      <c r="CL46" s="598"/>
      <c r="CM46" s="598"/>
      <c r="CN46" s="598"/>
      <c r="CO46" s="598"/>
      <c r="CP46" s="598"/>
      <c r="CQ46" s="598"/>
      <c r="CR46" s="598"/>
      <c r="CS46" s="598"/>
      <c r="CT46" s="598"/>
      <c r="CU46" s="598"/>
      <c r="CV46" s="598"/>
      <c r="CW46" s="598"/>
      <c r="CX46" s="598"/>
      <c r="CY46" s="598"/>
      <c r="CZ46" s="598"/>
      <c r="DA46" s="598"/>
      <c r="DB46" s="598"/>
      <c r="DC46" s="598"/>
      <c r="DD46" s="598"/>
      <c r="DE46" s="598"/>
      <c r="DF46" s="598"/>
      <c r="DG46" s="598"/>
      <c r="DH46" s="598"/>
      <c r="DI46" s="598"/>
      <c r="DJ46" s="598"/>
      <c r="DK46" s="598"/>
      <c r="DL46" s="598"/>
      <c r="DM46" s="598"/>
      <c r="DN46" s="598"/>
      <c r="DO46" s="598"/>
      <c r="DP46" s="598"/>
      <c r="DQ46" s="598"/>
      <c r="DR46" s="598"/>
      <c r="DS46" s="598"/>
      <c r="DT46" s="598"/>
      <c r="DU46" s="598"/>
      <c r="DV46" s="598"/>
      <c r="DW46" s="598"/>
      <c r="DX46" s="598"/>
      <c r="DY46" s="598"/>
      <c r="DZ46" s="598"/>
      <c r="EA46" s="598"/>
      <c r="EB46" s="598"/>
      <c r="EC46" s="598"/>
      <c r="ED46" s="598"/>
      <c r="EE46" s="598"/>
      <c r="EF46" s="598"/>
      <c r="EG46" s="598"/>
      <c r="EH46" s="598"/>
      <c r="EI46" s="598"/>
      <c r="EJ46" s="598"/>
      <c r="EK46" s="598"/>
      <c r="EL46" s="598"/>
      <c r="EM46" s="598"/>
      <c r="EN46" s="598"/>
      <c r="EO46" s="598"/>
      <c r="EP46" s="598"/>
      <c r="EQ46" s="598"/>
      <c r="ER46" s="598"/>
      <c r="ES46" s="598"/>
      <c r="ET46" s="598"/>
      <c r="EU46" s="598"/>
      <c r="EV46" s="598"/>
      <c r="EW46" s="598"/>
      <c r="EX46" s="598"/>
      <c r="EY46" s="598"/>
      <c r="EZ46" s="598"/>
      <c r="FA46" s="598"/>
      <c r="FB46" s="598"/>
      <c r="FC46" s="598"/>
      <c r="FD46" s="598"/>
      <c r="FE46" s="598"/>
      <c r="FF46" s="598"/>
      <c r="FG46" s="598"/>
      <c r="FH46" s="598"/>
      <c r="FI46" s="598"/>
      <c r="FJ46" s="598"/>
      <c r="FK46" s="598"/>
      <c r="FL46" s="598"/>
      <c r="FM46" s="598"/>
      <c r="FN46" s="598"/>
      <c r="FO46" s="598"/>
      <c r="FP46" s="598"/>
      <c r="FQ46" s="598"/>
      <c r="FR46" s="598"/>
      <c r="FS46" s="598"/>
      <c r="FT46" s="598"/>
      <c r="FU46" s="598"/>
      <c r="FV46" s="598"/>
      <c r="FW46" s="598"/>
      <c r="FX46" s="598"/>
      <c r="FY46" s="598"/>
      <c r="FZ46" s="598"/>
      <c r="GA46" s="598"/>
      <c r="GB46" s="598"/>
      <c r="GC46" s="598"/>
      <c r="GD46" s="598"/>
      <c r="GE46" s="598"/>
      <c r="GF46" s="598"/>
      <c r="GG46" s="598"/>
      <c r="GH46" s="598"/>
      <c r="GI46" s="598"/>
      <c r="GJ46" s="598"/>
      <c r="GK46" s="598"/>
      <c r="GL46" s="598"/>
      <c r="GM46" s="598"/>
      <c r="GN46" s="598"/>
      <c r="GO46" s="598"/>
      <c r="GP46" s="598"/>
      <c r="GQ46" s="598"/>
      <c r="GR46" s="598"/>
      <c r="GS46" s="598"/>
      <c r="GT46" s="598"/>
      <c r="GU46" s="598"/>
      <c r="GV46" s="598"/>
      <c r="GW46" s="598"/>
      <c r="GX46" s="598"/>
      <c r="GY46" s="598"/>
      <c r="GZ46" s="598"/>
      <c r="HA46" s="598"/>
      <c r="HB46" s="598"/>
      <c r="HC46" s="598"/>
      <c r="HD46" s="598"/>
      <c r="HE46" s="598"/>
      <c r="HF46" s="598"/>
      <c r="HG46" s="598"/>
      <c r="HH46" s="598"/>
      <c r="HI46" s="598"/>
      <c r="HJ46" s="598"/>
      <c r="HK46" s="598"/>
      <c r="HL46" s="598"/>
      <c r="HM46" s="598"/>
      <c r="HN46" s="598"/>
      <c r="HO46" s="598"/>
      <c r="HP46" s="598"/>
      <c r="HQ46" s="598"/>
      <c r="HR46" s="598"/>
      <c r="HS46" s="598"/>
      <c r="HT46" s="598"/>
      <c r="HU46" s="598"/>
      <c r="HV46" s="598"/>
      <c r="HW46" s="598"/>
      <c r="HX46" s="598"/>
      <c r="HY46" s="598"/>
      <c r="HZ46" s="598"/>
      <c r="IA46" s="598"/>
      <c r="IB46" s="598"/>
      <c r="IC46" s="598"/>
      <c r="ID46" s="598"/>
      <c r="IE46" s="598"/>
      <c r="IF46" s="598"/>
      <c r="IG46" s="598"/>
      <c r="IH46" s="598"/>
      <c r="II46" s="598"/>
      <c r="IJ46" s="598"/>
      <c r="IK46" s="598"/>
      <c r="IL46" s="598"/>
      <c r="IM46" s="598"/>
      <c r="IN46" s="598"/>
      <c r="IO46" s="598"/>
      <c r="IP46" s="598"/>
      <c r="IQ46" s="598"/>
      <c r="IR46" s="598"/>
      <c r="IS46" s="598"/>
      <c r="IT46" s="598"/>
      <c r="IU46" s="598"/>
      <c r="IV46" s="598"/>
      <c r="IW46" s="598"/>
      <c r="IX46" s="598"/>
      <c r="IY46" s="598"/>
      <c r="IZ46" s="598"/>
      <c r="JA46" s="598"/>
      <c r="JB46" s="598"/>
      <c r="JC46" s="598"/>
      <c r="JD46" s="598"/>
      <c r="JE46" s="598"/>
      <c r="JF46" s="598"/>
      <c r="JG46" s="598"/>
      <c r="JH46" s="598"/>
      <c r="JI46" s="598"/>
      <c r="JJ46" s="598"/>
      <c r="JK46" s="598"/>
      <c r="JL46" s="598"/>
      <c r="JM46" s="598"/>
      <c r="JN46" s="598"/>
      <c r="JO46" s="598"/>
      <c r="JP46" s="598"/>
      <c r="JQ46" s="598"/>
      <c r="JR46" s="598"/>
      <c r="JS46" s="598"/>
      <c r="JT46" s="598"/>
      <c r="JU46" s="598"/>
      <c r="JV46" s="598"/>
      <c r="JW46" s="598"/>
      <c r="JX46" s="598"/>
      <c r="JY46" s="598"/>
      <c r="JZ46" s="598"/>
      <c r="KA46" s="598"/>
      <c r="KB46" s="598"/>
      <c r="KC46" s="598"/>
      <c r="KD46" s="598"/>
      <c r="KE46" s="598"/>
      <c r="KF46" s="598"/>
      <c r="KG46" s="598"/>
      <c r="KH46" s="598"/>
      <c r="KI46" s="598"/>
      <c r="KJ46" s="598"/>
      <c r="KK46" s="598"/>
      <c r="KL46" s="598"/>
      <c r="KM46" s="598"/>
      <c r="KN46" s="598"/>
      <c r="KO46" s="598"/>
      <c r="KP46" s="598"/>
      <c r="KQ46" s="598"/>
      <c r="KR46" s="598"/>
      <c r="KS46" s="598"/>
      <c r="KT46" s="598"/>
      <c r="KU46" s="598"/>
      <c r="KV46" s="598"/>
      <c r="KW46" s="598"/>
      <c r="KX46" s="598"/>
      <c r="KY46" s="598"/>
      <c r="KZ46" s="598"/>
      <c r="LA46" s="598"/>
      <c r="LB46" s="598"/>
      <c r="LC46" s="598"/>
      <c r="LD46" s="598"/>
      <c r="LE46" s="598"/>
      <c r="LF46" s="598"/>
      <c r="LG46" s="598"/>
      <c r="LH46" s="598"/>
      <c r="LI46" s="598"/>
      <c r="LJ46" s="598"/>
      <c r="LK46" s="598"/>
      <c r="LL46" s="598"/>
      <c r="LM46" s="598"/>
      <c r="LN46" s="598"/>
      <c r="LO46" s="598"/>
      <c r="LP46" s="598"/>
      <c r="LQ46" s="598"/>
      <c r="LR46" s="598"/>
      <c r="LS46" s="598"/>
      <c r="LT46" s="598"/>
      <c r="LU46" s="598"/>
      <c r="LV46" s="598"/>
      <c r="LW46" s="598"/>
      <c r="LX46" s="598"/>
      <c r="LY46" s="598"/>
      <c r="LZ46" s="598"/>
      <c r="MA46" s="598"/>
      <c r="MB46" s="598"/>
      <c r="MC46" s="598"/>
      <c r="MD46" s="598"/>
      <c r="ME46" s="598"/>
      <c r="MF46" s="598"/>
      <c r="MG46" s="598"/>
      <c r="MH46" s="598"/>
      <c r="MI46" s="598"/>
      <c r="MJ46" s="598"/>
      <c r="MK46" s="598"/>
      <c r="ML46" s="598"/>
      <c r="MM46" s="598"/>
      <c r="MN46" s="598"/>
      <c r="MO46" s="598"/>
      <c r="MP46" s="598"/>
      <c r="MQ46" s="598"/>
      <c r="MR46" s="598"/>
      <c r="MS46" s="598"/>
      <c r="MT46" s="598"/>
      <c r="MU46" s="598"/>
      <c r="MV46" s="598"/>
      <c r="MW46" s="598"/>
      <c r="MX46" s="598"/>
      <c r="MY46" s="598"/>
      <c r="MZ46" s="598"/>
      <c r="NA46" s="598"/>
      <c r="NB46" s="598"/>
      <c r="NC46" s="598"/>
      <c r="ND46" s="598"/>
      <c r="NE46" s="598"/>
      <c r="NF46" s="598"/>
      <c r="NG46" s="598"/>
      <c r="NH46" s="598"/>
      <c r="NI46" s="598"/>
      <c r="NJ46" s="598"/>
      <c r="NK46" s="598"/>
      <c r="NL46" s="598"/>
      <c r="NM46" s="598"/>
      <c r="NN46" s="598"/>
      <c r="NO46" s="598"/>
      <c r="NP46" s="598"/>
      <c r="NQ46" s="598"/>
      <c r="NR46" s="598"/>
      <c r="NS46" s="598"/>
      <c r="NT46" s="598"/>
      <c r="NU46" s="598"/>
      <c r="NV46" s="598"/>
      <c r="NW46" s="598"/>
      <c r="NX46" s="598"/>
      <c r="NY46" s="598"/>
      <c r="NZ46" s="598"/>
      <c r="OA46" s="598"/>
      <c r="OB46" s="598"/>
      <c r="OC46" s="598"/>
      <c r="OD46" s="598"/>
      <c r="OE46" s="598"/>
      <c r="OF46" s="598"/>
      <c r="OG46" s="598"/>
      <c r="OH46" s="598"/>
      <c r="OI46" s="598"/>
      <c r="OJ46" s="598"/>
      <c r="OK46" s="598"/>
      <c r="OL46" s="598"/>
      <c r="OM46" s="598"/>
      <c r="ON46" s="598"/>
      <c r="OO46" s="598"/>
      <c r="OP46" s="598"/>
      <c r="OQ46" s="598"/>
      <c r="OR46" s="598"/>
      <c r="OS46" s="598"/>
      <c r="OT46" s="598"/>
      <c r="OU46" s="598"/>
      <c r="OV46" s="598"/>
      <c r="OW46" s="598"/>
      <c r="OX46" s="598"/>
      <c r="OY46" s="598"/>
      <c r="OZ46" s="598"/>
      <c r="PA46" s="598"/>
      <c r="PB46" s="598"/>
      <c r="PC46" s="598"/>
      <c r="PD46" s="598"/>
      <c r="PE46" s="598"/>
      <c r="PF46" s="598"/>
      <c r="PG46" s="598"/>
      <c r="PH46" s="598"/>
      <c r="PI46" s="598"/>
      <c r="PJ46" s="598"/>
      <c r="PK46" s="598"/>
      <c r="PL46" s="598"/>
      <c r="PM46" s="598"/>
      <c r="PN46" s="598"/>
      <c r="PO46" s="598"/>
      <c r="PP46" s="598"/>
      <c r="PQ46" s="598"/>
      <c r="PR46" s="598"/>
      <c r="PS46" s="598"/>
      <c r="PT46" s="598"/>
      <c r="PU46" s="598"/>
      <c r="PV46" s="598"/>
      <c r="PW46" s="598"/>
      <c r="PX46" s="598"/>
      <c r="PY46" s="598"/>
      <c r="PZ46" s="598"/>
      <c r="QA46" s="598"/>
      <c r="QB46" s="598"/>
      <c r="QC46" s="598"/>
      <c r="QD46" s="598"/>
      <c r="QE46" s="598"/>
      <c r="QF46" s="598"/>
      <c r="QG46" s="598"/>
      <c r="QH46" s="598"/>
      <c r="QI46" s="598"/>
      <c r="QJ46" s="598"/>
      <c r="QK46" s="598"/>
      <c r="QL46" s="598"/>
      <c r="QM46" s="598"/>
      <c r="QN46" s="598"/>
      <c r="QO46" s="598"/>
      <c r="QP46" s="598"/>
      <c r="QQ46" s="598"/>
      <c r="QR46" s="598"/>
      <c r="QS46" s="598"/>
      <c r="QT46" s="598"/>
      <c r="QU46" s="598"/>
      <c r="QV46" s="598"/>
      <c r="QW46" s="598"/>
      <c r="QX46" s="598"/>
      <c r="QY46" s="598"/>
      <c r="QZ46" s="598"/>
      <c r="RA46" s="598"/>
      <c r="RB46" s="598"/>
      <c r="RC46" s="598"/>
      <c r="RD46" s="598"/>
      <c r="RE46" s="598"/>
      <c r="RF46" s="598"/>
      <c r="RG46" s="598"/>
      <c r="RH46" s="598"/>
      <c r="RI46" s="598"/>
      <c r="RJ46" s="598"/>
      <c r="RK46" s="598"/>
      <c r="RL46" s="598"/>
      <c r="RM46" s="598"/>
      <c r="RN46" s="598"/>
      <c r="RO46" s="598"/>
      <c r="RP46" s="598"/>
      <c r="RQ46" s="598"/>
      <c r="RR46" s="598"/>
      <c r="RS46" s="598"/>
      <c r="RT46" s="598"/>
      <c r="RU46" s="598"/>
      <c r="RV46" s="598"/>
      <c r="RW46" s="598"/>
      <c r="RX46" s="598"/>
      <c r="RY46" s="598"/>
      <c r="RZ46" s="598"/>
      <c r="SA46" s="598"/>
      <c r="SB46" s="598"/>
      <c r="SC46" s="598"/>
      <c r="SD46" s="598"/>
      <c r="SE46" s="598"/>
      <c r="SF46" s="598"/>
      <c r="SG46" s="598"/>
      <c r="SH46" s="598"/>
      <c r="SI46" s="598"/>
      <c r="SJ46" s="598"/>
      <c r="SK46" s="598"/>
      <c r="SL46" s="598"/>
      <c r="SM46" s="598"/>
      <c r="SN46" s="598"/>
      <c r="SO46" s="598"/>
      <c r="SP46" s="598"/>
      <c r="SQ46" s="598"/>
      <c r="SR46" s="598"/>
      <c r="SS46" s="598"/>
      <c r="ST46" s="598"/>
      <c r="SU46" s="598"/>
      <c r="SV46" s="598"/>
      <c r="SW46" s="598"/>
      <c r="SX46" s="598"/>
      <c r="SY46" s="598"/>
      <c r="SZ46" s="598"/>
      <c r="TA46" s="598"/>
      <c r="TB46" s="598"/>
      <c r="TC46" s="598"/>
      <c r="TD46" s="598"/>
      <c r="TE46" s="598"/>
      <c r="TF46" s="598"/>
      <c r="TG46" s="598"/>
      <c r="TH46" s="598"/>
      <c r="TI46" s="598"/>
      <c r="TJ46" s="598"/>
      <c r="TK46" s="598"/>
      <c r="TL46" s="598"/>
      <c r="TM46" s="598"/>
      <c r="TN46" s="598"/>
      <c r="TO46" s="598"/>
      <c r="TP46" s="598"/>
      <c r="TQ46" s="598"/>
      <c r="TR46" s="598"/>
      <c r="TS46" s="598"/>
      <c r="TT46" s="598"/>
      <c r="TU46" s="598"/>
      <c r="TV46" s="598"/>
      <c r="TW46" s="598"/>
      <c r="TX46" s="598"/>
      <c r="TY46" s="598"/>
      <c r="TZ46" s="598"/>
      <c r="UA46" s="598"/>
      <c r="UB46" s="598"/>
      <c r="UC46" s="598"/>
      <c r="UD46" s="598"/>
      <c r="UE46" s="598"/>
      <c r="UF46" s="598"/>
      <c r="UG46" s="598"/>
      <c r="UH46" s="598"/>
      <c r="UI46" s="598"/>
      <c r="UJ46" s="598"/>
      <c r="UK46" s="598"/>
      <c r="UL46" s="598"/>
      <c r="UM46" s="598"/>
      <c r="UN46" s="598"/>
      <c r="UO46" s="598"/>
      <c r="UP46" s="598"/>
      <c r="UQ46" s="598"/>
      <c r="UR46" s="598"/>
      <c r="US46" s="598"/>
      <c r="UT46" s="598"/>
      <c r="UU46" s="598"/>
      <c r="UV46" s="598"/>
      <c r="UW46" s="598"/>
      <c r="UX46" s="598"/>
      <c r="UY46" s="598"/>
      <c r="UZ46" s="598"/>
      <c r="VA46" s="598"/>
      <c r="VB46" s="598"/>
      <c r="VC46" s="598"/>
      <c r="VD46" s="598"/>
      <c r="VE46" s="598"/>
      <c r="VF46" s="598"/>
      <c r="VG46" s="598"/>
      <c r="VH46" s="598"/>
      <c r="VI46" s="598"/>
      <c r="VJ46" s="598"/>
      <c r="VK46" s="598"/>
      <c r="VL46" s="598"/>
      <c r="VM46" s="598"/>
      <c r="VN46" s="598"/>
      <c r="VO46" s="598"/>
      <c r="VP46" s="598"/>
      <c r="VQ46" s="598"/>
      <c r="VR46" s="598"/>
      <c r="VS46" s="598"/>
      <c r="VT46" s="598"/>
      <c r="VU46" s="598"/>
      <c r="VV46" s="598"/>
      <c r="VW46" s="598"/>
      <c r="VX46" s="598"/>
      <c r="VY46" s="598"/>
      <c r="VZ46" s="598"/>
      <c r="WA46" s="598"/>
      <c r="WB46" s="598"/>
      <c r="WC46" s="598"/>
      <c r="WD46" s="598"/>
      <c r="WE46" s="598"/>
      <c r="WF46" s="598"/>
      <c r="WG46" s="598"/>
      <c r="WH46" s="598"/>
      <c r="WI46" s="598"/>
      <c r="WJ46" s="598"/>
      <c r="WK46" s="598"/>
      <c r="WL46" s="598"/>
      <c r="WM46" s="598"/>
      <c r="WN46" s="598"/>
      <c r="WO46" s="598"/>
      <c r="WP46" s="598"/>
      <c r="WQ46" s="598"/>
      <c r="WR46" s="598"/>
      <c r="WS46" s="598"/>
      <c r="WT46" s="598"/>
      <c r="WU46" s="598"/>
      <c r="WV46" s="598"/>
      <c r="WW46" s="598"/>
      <c r="WX46" s="598"/>
      <c r="WY46" s="598"/>
      <c r="WZ46" s="598"/>
      <c r="XA46" s="598"/>
      <c r="XB46" s="598"/>
      <c r="XC46" s="598"/>
      <c r="XD46" s="598"/>
      <c r="XE46" s="598"/>
      <c r="XF46" s="598"/>
      <c r="XG46" s="598"/>
      <c r="XH46" s="598"/>
      <c r="XI46" s="598"/>
      <c r="XJ46" s="598"/>
      <c r="XK46" s="598"/>
      <c r="XL46" s="598"/>
      <c r="XM46" s="598"/>
      <c r="XN46" s="598"/>
      <c r="XO46" s="598"/>
      <c r="XP46" s="598"/>
      <c r="XQ46" s="598"/>
      <c r="XR46" s="598"/>
      <c r="XS46" s="598"/>
      <c r="XT46" s="598"/>
      <c r="XU46" s="598"/>
      <c r="XV46" s="598"/>
      <c r="XW46" s="598"/>
      <c r="XX46" s="598"/>
      <c r="XY46" s="598"/>
      <c r="XZ46" s="598"/>
      <c r="YA46" s="598"/>
      <c r="YB46" s="598"/>
      <c r="YC46" s="598"/>
      <c r="YD46" s="598"/>
      <c r="YE46" s="598"/>
      <c r="YF46" s="598"/>
      <c r="YG46" s="598"/>
      <c r="YH46" s="598"/>
      <c r="YI46" s="598"/>
      <c r="YJ46" s="598"/>
      <c r="YK46" s="598"/>
      <c r="YL46" s="598"/>
      <c r="YM46" s="598"/>
      <c r="YN46" s="598"/>
      <c r="YO46" s="598"/>
      <c r="YP46" s="598"/>
      <c r="YQ46" s="598"/>
      <c r="YR46" s="598"/>
      <c r="YS46" s="598"/>
      <c r="YT46" s="598"/>
      <c r="YU46" s="598"/>
      <c r="YV46" s="598"/>
      <c r="YW46" s="598"/>
      <c r="YX46" s="598"/>
      <c r="YY46" s="598"/>
      <c r="YZ46" s="598"/>
      <c r="ZA46" s="598"/>
      <c r="ZB46" s="598"/>
      <c r="ZC46" s="598"/>
      <c r="ZD46" s="598"/>
      <c r="ZE46" s="598"/>
      <c r="ZF46" s="598"/>
    </row>
    <row r="50" spans="1:682" s="599" customFormat="1" ht="15.75" customHeight="1">
      <c r="A50" s="598"/>
      <c r="B50" s="598"/>
      <c r="C50" s="598"/>
      <c r="D50" s="598"/>
      <c r="E50" s="598"/>
      <c r="F50" s="598"/>
      <c r="G50" s="598"/>
      <c r="H50" s="598"/>
      <c r="I50" s="598"/>
      <c r="J50" s="598"/>
      <c r="K50" s="598"/>
      <c r="L50" s="598"/>
      <c r="M50" s="598"/>
      <c r="N50" s="598"/>
      <c r="O50" s="598"/>
      <c r="P50" s="598"/>
      <c r="Q50" s="598"/>
      <c r="R50" s="598"/>
      <c r="S50" s="598"/>
      <c r="T50" s="598"/>
      <c r="U50" s="598"/>
      <c r="V50" s="598"/>
      <c r="W50" s="598"/>
      <c r="X50" s="598"/>
      <c r="Y50" s="598"/>
      <c r="Z50" s="598"/>
      <c r="AA50" s="598"/>
      <c r="AB50" s="598"/>
      <c r="AC50" s="598"/>
      <c r="AD50" s="598"/>
      <c r="AE50" s="598"/>
      <c r="AF50" s="598"/>
      <c r="AG50" s="598"/>
      <c r="AH50" s="598"/>
      <c r="AI50" s="598"/>
      <c r="AJ50" s="598"/>
      <c r="AK50" s="598"/>
      <c r="AL50" s="598"/>
      <c r="AM50" s="598"/>
      <c r="AN50" s="598"/>
      <c r="AO50" s="598"/>
      <c r="AP50" s="598"/>
      <c r="AQ50" s="598"/>
      <c r="AR50" s="598"/>
      <c r="AS50" s="598"/>
      <c r="AT50" s="598"/>
      <c r="AU50" s="598"/>
      <c r="AV50" s="598"/>
      <c r="AW50" s="598"/>
      <c r="AX50" s="598"/>
      <c r="AY50" s="598"/>
      <c r="AZ50" s="598"/>
      <c r="BA50" s="598"/>
      <c r="BB50" s="598"/>
      <c r="BC50" s="598"/>
      <c r="BD50" s="598"/>
      <c r="BE50" s="598"/>
      <c r="BF50" s="598"/>
      <c r="BG50" s="598"/>
      <c r="BH50" s="598"/>
      <c r="BI50" s="598"/>
      <c r="BJ50" s="598"/>
      <c r="BK50" s="598"/>
      <c r="BL50" s="598"/>
      <c r="BM50" s="598"/>
      <c r="BN50" s="598"/>
      <c r="BO50" s="598"/>
      <c r="BP50" s="598"/>
      <c r="BQ50" s="598"/>
      <c r="BR50" s="598"/>
      <c r="BS50" s="598"/>
      <c r="BT50" s="598"/>
      <c r="BU50" s="598"/>
      <c r="BV50" s="598"/>
      <c r="BW50" s="598"/>
      <c r="BX50" s="598"/>
      <c r="BY50" s="598"/>
      <c r="BZ50" s="598"/>
      <c r="CA50" s="598"/>
      <c r="CB50" s="598"/>
      <c r="CC50" s="598"/>
      <c r="CD50" s="598"/>
      <c r="CE50" s="598"/>
      <c r="CF50" s="598"/>
      <c r="CG50" s="598"/>
      <c r="CH50" s="598"/>
      <c r="CI50" s="598"/>
      <c r="CJ50" s="598"/>
      <c r="CK50" s="598"/>
      <c r="CL50" s="598"/>
      <c r="CM50" s="598"/>
      <c r="CN50" s="598"/>
      <c r="CO50" s="598"/>
      <c r="CP50" s="598"/>
      <c r="CQ50" s="598"/>
      <c r="CR50" s="598"/>
      <c r="CS50" s="598"/>
      <c r="CT50" s="598"/>
      <c r="CU50" s="598"/>
      <c r="CV50" s="598"/>
      <c r="CW50" s="598"/>
      <c r="CX50" s="598"/>
      <c r="CY50" s="598"/>
      <c r="CZ50" s="598"/>
      <c r="DA50" s="598"/>
      <c r="DB50" s="598"/>
      <c r="DC50" s="598"/>
      <c r="DD50" s="598"/>
      <c r="DE50" s="598"/>
      <c r="DF50" s="598"/>
      <c r="DG50" s="598"/>
      <c r="DH50" s="598"/>
      <c r="DI50" s="598"/>
      <c r="DJ50" s="598"/>
      <c r="DK50" s="598"/>
      <c r="DL50" s="598"/>
      <c r="DM50" s="598"/>
      <c r="DN50" s="598"/>
      <c r="DO50" s="598"/>
      <c r="DP50" s="598"/>
      <c r="DQ50" s="598"/>
      <c r="DR50" s="598"/>
      <c r="DS50" s="598"/>
      <c r="DT50" s="598"/>
      <c r="DU50" s="598"/>
      <c r="DV50" s="598"/>
      <c r="DW50" s="598"/>
      <c r="DX50" s="598"/>
      <c r="DY50" s="598"/>
      <c r="DZ50" s="598"/>
      <c r="EA50" s="598"/>
      <c r="EB50" s="598"/>
      <c r="EC50" s="598"/>
      <c r="ED50" s="598"/>
      <c r="EE50" s="598"/>
      <c r="EF50" s="598"/>
      <c r="EG50" s="598"/>
      <c r="EH50" s="598"/>
      <c r="EI50" s="598"/>
      <c r="EJ50" s="598"/>
      <c r="EK50" s="598"/>
      <c r="EL50" s="598"/>
      <c r="EM50" s="598"/>
      <c r="EN50" s="598"/>
      <c r="EO50" s="598"/>
      <c r="EP50" s="598"/>
      <c r="EQ50" s="598"/>
      <c r="ER50" s="598"/>
      <c r="ES50" s="598"/>
      <c r="ET50" s="598"/>
      <c r="EU50" s="598"/>
      <c r="EV50" s="598"/>
      <c r="EW50" s="598"/>
      <c r="EX50" s="598"/>
      <c r="EY50" s="598"/>
      <c r="EZ50" s="598"/>
      <c r="FA50" s="598"/>
      <c r="FB50" s="598"/>
      <c r="FC50" s="598"/>
      <c r="FD50" s="598"/>
      <c r="FE50" s="598"/>
      <c r="FF50" s="598"/>
      <c r="FG50" s="598"/>
      <c r="FH50" s="598"/>
      <c r="FI50" s="598"/>
      <c r="FJ50" s="598"/>
      <c r="FK50" s="598"/>
      <c r="FL50" s="598"/>
      <c r="FM50" s="598"/>
      <c r="FN50" s="598"/>
      <c r="FO50" s="598"/>
      <c r="FP50" s="598"/>
      <c r="FQ50" s="598"/>
      <c r="FR50" s="598"/>
      <c r="FS50" s="598"/>
      <c r="FT50" s="598"/>
      <c r="FU50" s="598"/>
      <c r="FV50" s="598"/>
      <c r="FW50" s="598"/>
      <c r="FX50" s="598"/>
      <c r="FY50" s="598"/>
      <c r="FZ50" s="598"/>
      <c r="GA50" s="598"/>
      <c r="GB50" s="598"/>
      <c r="GC50" s="598"/>
      <c r="GD50" s="598"/>
      <c r="GE50" s="598"/>
      <c r="GF50" s="598"/>
      <c r="GG50" s="598"/>
      <c r="GH50" s="598"/>
      <c r="GI50" s="598"/>
      <c r="GJ50" s="598"/>
      <c r="GK50" s="598"/>
      <c r="GL50" s="598"/>
      <c r="GM50" s="598"/>
      <c r="GN50" s="598"/>
      <c r="GO50" s="598"/>
      <c r="GP50" s="598"/>
      <c r="GQ50" s="598"/>
      <c r="GR50" s="598"/>
      <c r="GS50" s="598"/>
      <c r="GT50" s="598"/>
      <c r="GU50" s="598"/>
      <c r="GV50" s="598"/>
      <c r="GW50" s="598"/>
      <c r="GX50" s="598"/>
      <c r="GY50" s="598"/>
      <c r="GZ50" s="598"/>
      <c r="HA50" s="598"/>
      <c r="HB50" s="598"/>
      <c r="HC50" s="598"/>
      <c r="HD50" s="598"/>
      <c r="HE50" s="598"/>
      <c r="HF50" s="598"/>
      <c r="HG50" s="598"/>
      <c r="HH50" s="598"/>
      <c r="HI50" s="598"/>
      <c r="HJ50" s="598"/>
      <c r="HK50" s="598"/>
      <c r="HL50" s="598"/>
      <c r="HM50" s="598"/>
      <c r="HN50" s="598"/>
      <c r="HO50" s="598"/>
      <c r="HP50" s="598"/>
      <c r="HQ50" s="598"/>
      <c r="HR50" s="598"/>
      <c r="HS50" s="598"/>
      <c r="HT50" s="598"/>
      <c r="HU50" s="598"/>
      <c r="HV50" s="598"/>
      <c r="HW50" s="598"/>
      <c r="HX50" s="598"/>
      <c r="HY50" s="598"/>
      <c r="HZ50" s="598"/>
      <c r="IA50" s="598"/>
      <c r="IB50" s="598"/>
      <c r="IC50" s="598"/>
      <c r="ID50" s="598"/>
      <c r="IE50" s="598"/>
      <c r="IF50" s="598"/>
      <c r="IG50" s="598"/>
      <c r="IH50" s="598"/>
      <c r="II50" s="598"/>
      <c r="IJ50" s="598"/>
      <c r="IK50" s="598"/>
      <c r="IL50" s="598"/>
      <c r="IM50" s="598"/>
      <c r="IN50" s="598"/>
      <c r="IO50" s="598"/>
      <c r="IP50" s="598"/>
      <c r="IQ50" s="598"/>
      <c r="IR50" s="598"/>
      <c r="IS50" s="598"/>
      <c r="IT50" s="598"/>
      <c r="IU50" s="598"/>
      <c r="IV50" s="598"/>
      <c r="IW50" s="598"/>
      <c r="IX50" s="598"/>
      <c r="IY50" s="598"/>
      <c r="IZ50" s="598"/>
      <c r="JA50" s="598"/>
      <c r="JB50" s="598"/>
      <c r="JC50" s="598"/>
      <c r="JD50" s="598"/>
      <c r="JE50" s="598"/>
      <c r="JF50" s="598"/>
      <c r="JG50" s="598"/>
      <c r="JH50" s="598"/>
      <c r="JI50" s="598"/>
      <c r="JJ50" s="598"/>
      <c r="JK50" s="598"/>
      <c r="JL50" s="598"/>
      <c r="JM50" s="598"/>
      <c r="JN50" s="598"/>
      <c r="JO50" s="598"/>
      <c r="JP50" s="598"/>
      <c r="JQ50" s="598"/>
      <c r="JR50" s="598"/>
      <c r="JS50" s="598"/>
      <c r="JT50" s="598"/>
      <c r="JU50" s="598"/>
      <c r="JV50" s="598"/>
      <c r="JW50" s="598"/>
      <c r="JX50" s="598"/>
      <c r="JY50" s="598"/>
      <c r="JZ50" s="598"/>
      <c r="KA50" s="598"/>
      <c r="KB50" s="598"/>
      <c r="KC50" s="598"/>
      <c r="KD50" s="598"/>
      <c r="KE50" s="598"/>
      <c r="KF50" s="598"/>
      <c r="KG50" s="598"/>
      <c r="KH50" s="598"/>
      <c r="KI50" s="598"/>
      <c r="KJ50" s="598"/>
      <c r="KK50" s="598"/>
      <c r="KL50" s="598"/>
      <c r="KM50" s="598"/>
      <c r="KN50" s="598"/>
      <c r="KO50" s="598"/>
      <c r="KP50" s="598"/>
      <c r="KQ50" s="598"/>
      <c r="KR50" s="598"/>
      <c r="KS50" s="598"/>
      <c r="KT50" s="598"/>
      <c r="KU50" s="598"/>
      <c r="KV50" s="598"/>
      <c r="KW50" s="598"/>
      <c r="KX50" s="598"/>
      <c r="KY50" s="598"/>
      <c r="KZ50" s="598"/>
      <c r="LA50" s="598"/>
      <c r="LB50" s="598"/>
      <c r="LC50" s="598"/>
      <c r="LD50" s="598"/>
      <c r="LE50" s="598"/>
      <c r="LF50" s="598"/>
      <c r="LG50" s="598"/>
      <c r="LH50" s="598"/>
      <c r="LI50" s="598"/>
      <c r="LJ50" s="598"/>
      <c r="LK50" s="598"/>
      <c r="LL50" s="598"/>
      <c r="LM50" s="598"/>
      <c r="LN50" s="598"/>
      <c r="LO50" s="598"/>
      <c r="LP50" s="598"/>
      <c r="LQ50" s="598"/>
      <c r="LR50" s="598"/>
      <c r="LS50" s="598"/>
      <c r="LT50" s="598"/>
      <c r="LU50" s="598"/>
      <c r="LV50" s="598"/>
      <c r="LW50" s="598"/>
      <c r="LX50" s="598"/>
      <c r="LY50" s="598"/>
      <c r="LZ50" s="598"/>
      <c r="MA50" s="598"/>
      <c r="MB50" s="598"/>
      <c r="MC50" s="598"/>
      <c r="MD50" s="598"/>
      <c r="ME50" s="598"/>
      <c r="MF50" s="598"/>
      <c r="MG50" s="598"/>
      <c r="MH50" s="598"/>
      <c r="MI50" s="598"/>
      <c r="MJ50" s="598"/>
      <c r="MK50" s="598"/>
      <c r="ML50" s="598"/>
      <c r="MM50" s="598"/>
      <c r="MN50" s="598"/>
      <c r="MO50" s="598"/>
      <c r="MP50" s="598"/>
      <c r="MQ50" s="598"/>
      <c r="MR50" s="598"/>
      <c r="MS50" s="598"/>
      <c r="MT50" s="598"/>
      <c r="MU50" s="598"/>
      <c r="MV50" s="598"/>
      <c r="MW50" s="598"/>
      <c r="MX50" s="598"/>
      <c r="MY50" s="598"/>
      <c r="MZ50" s="598"/>
      <c r="NA50" s="598"/>
      <c r="NB50" s="598"/>
      <c r="NC50" s="598"/>
      <c r="ND50" s="598"/>
      <c r="NE50" s="598"/>
      <c r="NF50" s="598"/>
      <c r="NG50" s="598"/>
      <c r="NH50" s="598"/>
      <c r="NI50" s="598"/>
      <c r="NJ50" s="598"/>
      <c r="NK50" s="598"/>
      <c r="NL50" s="598"/>
      <c r="NM50" s="598"/>
      <c r="NN50" s="598"/>
      <c r="NO50" s="598"/>
      <c r="NP50" s="598"/>
      <c r="NQ50" s="598"/>
      <c r="NR50" s="598"/>
      <c r="NS50" s="598"/>
      <c r="NT50" s="598"/>
      <c r="NU50" s="598"/>
      <c r="NV50" s="598"/>
      <c r="NW50" s="598"/>
      <c r="NX50" s="598"/>
      <c r="NY50" s="598"/>
      <c r="NZ50" s="598"/>
      <c r="OA50" s="598"/>
      <c r="OB50" s="598"/>
      <c r="OC50" s="598"/>
      <c r="OD50" s="598"/>
      <c r="OE50" s="598"/>
      <c r="OF50" s="598"/>
      <c r="OG50" s="598"/>
      <c r="OH50" s="598"/>
      <c r="OI50" s="598"/>
      <c r="OJ50" s="598"/>
      <c r="OK50" s="598"/>
      <c r="OL50" s="598"/>
      <c r="OM50" s="598"/>
      <c r="ON50" s="598"/>
      <c r="OO50" s="598"/>
      <c r="OP50" s="598"/>
      <c r="OQ50" s="598"/>
      <c r="OR50" s="598"/>
      <c r="OS50" s="598"/>
      <c r="OT50" s="598"/>
      <c r="OU50" s="598"/>
      <c r="OV50" s="598"/>
      <c r="OW50" s="598"/>
      <c r="OX50" s="598"/>
      <c r="OY50" s="598"/>
      <c r="OZ50" s="598"/>
      <c r="PA50" s="598"/>
      <c r="PB50" s="598"/>
      <c r="PC50" s="598"/>
      <c r="PD50" s="598"/>
      <c r="PE50" s="598"/>
      <c r="PF50" s="598"/>
      <c r="PG50" s="598"/>
      <c r="PH50" s="598"/>
      <c r="PI50" s="598"/>
      <c r="PJ50" s="598"/>
      <c r="PK50" s="598"/>
      <c r="PL50" s="598"/>
      <c r="PM50" s="598"/>
      <c r="PN50" s="598"/>
      <c r="PO50" s="598"/>
      <c r="PP50" s="598"/>
      <c r="PQ50" s="598"/>
      <c r="PR50" s="598"/>
      <c r="PS50" s="598"/>
      <c r="PT50" s="598"/>
      <c r="PU50" s="598"/>
      <c r="PV50" s="598"/>
      <c r="PW50" s="598"/>
      <c r="PX50" s="598"/>
      <c r="PY50" s="598"/>
      <c r="PZ50" s="598"/>
      <c r="QA50" s="598"/>
      <c r="QB50" s="598"/>
      <c r="QC50" s="598"/>
      <c r="QD50" s="598"/>
      <c r="QE50" s="598"/>
      <c r="QF50" s="598"/>
      <c r="QG50" s="598"/>
      <c r="QH50" s="598"/>
      <c r="QI50" s="598"/>
      <c r="QJ50" s="598"/>
      <c r="QK50" s="598"/>
      <c r="QL50" s="598"/>
      <c r="QM50" s="598"/>
      <c r="QN50" s="598"/>
      <c r="QO50" s="598"/>
      <c r="QP50" s="598"/>
      <c r="QQ50" s="598"/>
      <c r="QR50" s="598"/>
      <c r="QS50" s="598"/>
      <c r="QT50" s="598"/>
      <c r="QU50" s="598"/>
      <c r="QV50" s="598"/>
      <c r="QW50" s="598"/>
      <c r="QX50" s="598"/>
      <c r="QY50" s="598"/>
      <c r="QZ50" s="598"/>
      <c r="RA50" s="598"/>
      <c r="RB50" s="598"/>
      <c r="RC50" s="598"/>
      <c r="RD50" s="598"/>
      <c r="RE50" s="598"/>
      <c r="RF50" s="598"/>
      <c r="RG50" s="598"/>
      <c r="RH50" s="598"/>
      <c r="RI50" s="598"/>
      <c r="RJ50" s="598"/>
      <c r="RK50" s="598"/>
      <c r="RL50" s="598"/>
      <c r="RM50" s="598"/>
      <c r="RN50" s="598"/>
      <c r="RO50" s="598"/>
      <c r="RP50" s="598"/>
      <c r="RQ50" s="598"/>
      <c r="RR50" s="598"/>
      <c r="RS50" s="598"/>
      <c r="RT50" s="598"/>
      <c r="RU50" s="598"/>
      <c r="RV50" s="598"/>
      <c r="RW50" s="598"/>
      <c r="RX50" s="598"/>
      <c r="RY50" s="598"/>
      <c r="RZ50" s="598"/>
      <c r="SA50" s="598"/>
      <c r="SB50" s="598"/>
      <c r="SC50" s="598"/>
      <c r="SD50" s="598"/>
      <c r="SE50" s="598"/>
      <c r="SF50" s="598"/>
      <c r="SG50" s="598"/>
      <c r="SH50" s="598"/>
      <c r="SI50" s="598"/>
      <c r="SJ50" s="598"/>
      <c r="SK50" s="598"/>
      <c r="SL50" s="598"/>
      <c r="SM50" s="598"/>
      <c r="SN50" s="598"/>
      <c r="SO50" s="598"/>
      <c r="SP50" s="598"/>
      <c r="SQ50" s="598"/>
      <c r="SR50" s="598"/>
      <c r="SS50" s="598"/>
      <c r="ST50" s="598"/>
      <c r="SU50" s="598"/>
      <c r="SV50" s="598"/>
      <c r="SW50" s="598"/>
      <c r="SX50" s="598"/>
      <c r="SY50" s="598"/>
      <c r="SZ50" s="598"/>
      <c r="TA50" s="598"/>
      <c r="TB50" s="598"/>
      <c r="TC50" s="598"/>
      <c r="TD50" s="598"/>
      <c r="TE50" s="598"/>
      <c r="TF50" s="598"/>
      <c r="TG50" s="598"/>
      <c r="TH50" s="598"/>
      <c r="TI50" s="598"/>
      <c r="TJ50" s="598"/>
      <c r="TK50" s="598"/>
      <c r="TL50" s="598"/>
      <c r="TM50" s="598"/>
      <c r="TN50" s="598"/>
      <c r="TO50" s="598"/>
      <c r="TP50" s="598"/>
      <c r="TQ50" s="598"/>
      <c r="TR50" s="598"/>
      <c r="TS50" s="598"/>
      <c r="TT50" s="598"/>
      <c r="TU50" s="598"/>
      <c r="TV50" s="598"/>
      <c r="TW50" s="598"/>
      <c r="TX50" s="598"/>
      <c r="TY50" s="598"/>
      <c r="TZ50" s="598"/>
      <c r="UA50" s="598"/>
      <c r="UB50" s="598"/>
      <c r="UC50" s="598"/>
      <c r="UD50" s="598"/>
      <c r="UE50" s="598"/>
      <c r="UF50" s="598"/>
      <c r="UG50" s="598"/>
      <c r="UH50" s="598"/>
      <c r="UI50" s="598"/>
      <c r="UJ50" s="598"/>
      <c r="UK50" s="598"/>
      <c r="UL50" s="598"/>
      <c r="UM50" s="598"/>
      <c r="UN50" s="598"/>
      <c r="UO50" s="598"/>
      <c r="UP50" s="598"/>
      <c r="UQ50" s="598"/>
      <c r="UR50" s="598"/>
      <c r="US50" s="598"/>
      <c r="UT50" s="598"/>
      <c r="UU50" s="598"/>
      <c r="UV50" s="598"/>
      <c r="UW50" s="598"/>
      <c r="UX50" s="598"/>
      <c r="UY50" s="598"/>
      <c r="UZ50" s="598"/>
      <c r="VA50" s="598"/>
      <c r="VB50" s="598"/>
      <c r="VC50" s="598"/>
      <c r="VD50" s="598"/>
      <c r="VE50" s="598"/>
      <c r="VF50" s="598"/>
      <c r="VG50" s="598"/>
      <c r="VH50" s="598"/>
      <c r="VI50" s="598"/>
      <c r="VJ50" s="598"/>
      <c r="VK50" s="598"/>
      <c r="VL50" s="598"/>
      <c r="VM50" s="598"/>
      <c r="VN50" s="598"/>
      <c r="VO50" s="598"/>
      <c r="VP50" s="598"/>
      <c r="VQ50" s="598"/>
      <c r="VR50" s="598"/>
      <c r="VS50" s="598"/>
      <c r="VT50" s="598"/>
      <c r="VU50" s="598"/>
      <c r="VV50" s="598"/>
      <c r="VW50" s="598"/>
      <c r="VX50" s="598"/>
      <c r="VY50" s="598"/>
      <c r="VZ50" s="598"/>
      <c r="WA50" s="598"/>
      <c r="WB50" s="598"/>
      <c r="WC50" s="598"/>
      <c r="WD50" s="598"/>
      <c r="WE50" s="598"/>
      <c r="WF50" s="598"/>
      <c r="WG50" s="598"/>
      <c r="WH50" s="598"/>
      <c r="WI50" s="598"/>
      <c r="WJ50" s="598"/>
      <c r="WK50" s="598"/>
      <c r="WL50" s="598"/>
      <c r="WM50" s="598"/>
      <c r="WN50" s="598"/>
      <c r="WO50" s="598"/>
      <c r="WP50" s="598"/>
      <c r="WQ50" s="598"/>
      <c r="WR50" s="598"/>
      <c r="WS50" s="598"/>
      <c r="WT50" s="598"/>
      <c r="WU50" s="598"/>
      <c r="WV50" s="598"/>
      <c r="WW50" s="598"/>
      <c r="WX50" s="598"/>
      <c r="WY50" s="598"/>
      <c r="WZ50" s="598"/>
      <c r="XA50" s="598"/>
      <c r="XB50" s="598"/>
      <c r="XC50" s="598"/>
      <c r="XD50" s="598"/>
      <c r="XE50" s="598"/>
      <c r="XF50" s="598"/>
      <c r="XG50" s="598"/>
      <c r="XH50" s="598"/>
      <c r="XI50" s="598"/>
      <c r="XJ50" s="598"/>
      <c r="XK50" s="598"/>
      <c r="XL50" s="598"/>
      <c r="XM50" s="598"/>
      <c r="XN50" s="598"/>
      <c r="XO50" s="598"/>
      <c r="XP50" s="598"/>
      <c r="XQ50" s="598"/>
      <c r="XR50" s="598"/>
      <c r="XS50" s="598"/>
      <c r="XT50" s="598"/>
      <c r="XU50" s="598"/>
      <c r="XV50" s="598"/>
      <c r="XW50" s="598"/>
      <c r="XX50" s="598"/>
      <c r="XY50" s="598"/>
      <c r="XZ50" s="598"/>
      <c r="YA50" s="598"/>
      <c r="YB50" s="598"/>
      <c r="YC50" s="598"/>
      <c r="YD50" s="598"/>
      <c r="YE50" s="598"/>
      <c r="YF50" s="598"/>
      <c r="YG50" s="598"/>
      <c r="YH50" s="598"/>
      <c r="YI50" s="598"/>
      <c r="YJ50" s="598"/>
      <c r="YK50" s="598"/>
      <c r="YL50" s="598"/>
      <c r="YM50" s="598"/>
      <c r="YN50" s="598"/>
      <c r="YO50" s="598"/>
      <c r="YP50" s="598"/>
      <c r="YQ50" s="598"/>
      <c r="YR50" s="598"/>
      <c r="YS50" s="598"/>
      <c r="YT50" s="598"/>
      <c r="YU50" s="598"/>
      <c r="YV50" s="598"/>
      <c r="YW50" s="598"/>
      <c r="YX50" s="598"/>
      <c r="YY50" s="598"/>
      <c r="YZ50" s="598"/>
      <c r="ZA50" s="598"/>
      <c r="ZB50" s="598"/>
      <c r="ZC50" s="598"/>
      <c r="ZD50" s="598"/>
      <c r="ZE50" s="598"/>
      <c r="ZF50" s="598"/>
    </row>
    <row r="51" spans="1:682" s="599" customFormat="1" ht="15" customHeight="1">
      <c r="A51" s="598"/>
      <c r="B51" s="598"/>
      <c r="C51" s="598"/>
      <c r="D51" s="598"/>
      <c r="E51" s="598"/>
      <c r="F51" s="598"/>
      <c r="G51" s="598"/>
      <c r="H51" s="598"/>
      <c r="I51" s="598"/>
      <c r="J51" s="598"/>
      <c r="K51" s="598"/>
      <c r="L51" s="598"/>
      <c r="M51" s="598"/>
      <c r="N51" s="598"/>
      <c r="O51" s="598"/>
      <c r="P51" s="598"/>
      <c r="Q51" s="598"/>
      <c r="R51" s="598"/>
      <c r="S51" s="598"/>
      <c r="T51" s="598"/>
      <c r="U51" s="598"/>
      <c r="V51" s="598"/>
      <c r="W51" s="598"/>
      <c r="X51" s="598"/>
      <c r="Y51" s="598"/>
      <c r="Z51" s="598"/>
      <c r="AA51" s="598"/>
      <c r="AB51" s="598"/>
      <c r="AC51" s="598"/>
      <c r="AD51" s="598"/>
      <c r="AE51" s="598"/>
      <c r="AF51" s="598"/>
      <c r="AG51" s="598"/>
      <c r="AH51" s="598"/>
      <c r="AI51" s="598"/>
      <c r="AJ51" s="598"/>
      <c r="AK51" s="598"/>
      <c r="AL51" s="598"/>
      <c r="AM51" s="598"/>
      <c r="AN51" s="598"/>
      <c r="AO51" s="598"/>
      <c r="AP51" s="598"/>
      <c r="AQ51" s="598"/>
      <c r="AR51" s="598"/>
      <c r="AS51" s="598"/>
      <c r="AT51" s="598"/>
      <c r="AU51" s="598"/>
      <c r="AV51" s="598"/>
      <c r="AW51" s="598"/>
      <c r="AX51" s="598"/>
      <c r="AY51" s="598"/>
      <c r="AZ51" s="598"/>
      <c r="BA51" s="598"/>
      <c r="BB51" s="598"/>
      <c r="BC51" s="598"/>
      <c r="BD51" s="598"/>
      <c r="BE51" s="598"/>
      <c r="BF51" s="598"/>
      <c r="BG51" s="598"/>
      <c r="BH51" s="598"/>
      <c r="BI51" s="598"/>
      <c r="BJ51" s="598"/>
      <c r="BK51" s="598"/>
      <c r="BL51" s="598"/>
      <c r="BM51" s="598"/>
      <c r="BN51" s="598"/>
      <c r="BO51" s="598"/>
      <c r="BP51" s="598"/>
      <c r="BQ51" s="598"/>
      <c r="BR51" s="598"/>
      <c r="BS51" s="598"/>
      <c r="BT51" s="598"/>
      <c r="BU51" s="598"/>
      <c r="BV51" s="598"/>
      <c r="BW51" s="598"/>
      <c r="BX51" s="598"/>
      <c r="BY51" s="598"/>
      <c r="BZ51" s="598"/>
      <c r="CA51" s="598"/>
      <c r="CB51" s="598"/>
      <c r="CC51" s="598"/>
      <c r="CD51" s="598"/>
      <c r="CE51" s="598"/>
      <c r="CF51" s="598"/>
      <c r="CG51" s="598"/>
      <c r="CH51" s="598"/>
      <c r="CI51" s="598"/>
      <c r="CJ51" s="598"/>
      <c r="CK51" s="598"/>
      <c r="CL51" s="598"/>
      <c r="CM51" s="598"/>
      <c r="CN51" s="598"/>
      <c r="CO51" s="598"/>
      <c r="CP51" s="598"/>
      <c r="CQ51" s="598"/>
      <c r="CR51" s="598"/>
      <c r="CS51" s="598"/>
      <c r="CT51" s="598"/>
      <c r="CU51" s="598"/>
      <c r="CV51" s="598"/>
      <c r="CW51" s="598"/>
      <c r="CX51" s="598"/>
      <c r="CY51" s="598"/>
      <c r="CZ51" s="598"/>
      <c r="DA51" s="598"/>
      <c r="DB51" s="598"/>
      <c r="DC51" s="598"/>
      <c r="DD51" s="598"/>
      <c r="DE51" s="598"/>
      <c r="DF51" s="598"/>
      <c r="DG51" s="598"/>
      <c r="DH51" s="598"/>
      <c r="DI51" s="598"/>
      <c r="DJ51" s="598"/>
      <c r="DK51" s="598"/>
      <c r="DL51" s="598"/>
      <c r="DM51" s="598"/>
      <c r="DN51" s="598"/>
      <c r="DO51" s="598"/>
      <c r="DP51" s="598"/>
      <c r="DQ51" s="598"/>
      <c r="DR51" s="598"/>
      <c r="DS51" s="598"/>
      <c r="DT51" s="598"/>
      <c r="DU51" s="598"/>
      <c r="DV51" s="598"/>
      <c r="DW51" s="598"/>
      <c r="DX51" s="598"/>
      <c r="DY51" s="598"/>
      <c r="DZ51" s="598"/>
      <c r="EA51" s="598"/>
      <c r="EB51" s="598"/>
      <c r="EC51" s="598"/>
      <c r="ED51" s="598"/>
      <c r="EE51" s="598"/>
      <c r="EF51" s="598"/>
      <c r="EG51" s="598"/>
      <c r="EH51" s="598"/>
      <c r="EI51" s="598"/>
      <c r="EJ51" s="598"/>
      <c r="EK51" s="598"/>
      <c r="EL51" s="598"/>
      <c r="EM51" s="598"/>
      <c r="EN51" s="598"/>
      <c r="EO51" s="598"/>
      <c r="EP51" s="598"/>
      <c r="EQ51" s="598"/>
      <c r="ER51" s="598"/>
      <c r="ES51" s="598"/>
      <c r="ET51" s="598"/>
      <c r="EU51" s="598"/>
      <c r="EV51" s="598"/>
      <c r="EW51" s="598"/>
      <c r="EX51" s="598"/>
      <c r="EY51" s="598"/>
      <c r="EZ51" s="598"/>
      <c r="FA51" s="598"/>
      <c r="FB51" s="598"/>
      <c r="FC51" s="598"/>
      <c r="FD51" s="598"/>
      <c r="FE51" s="598"/>
      <c r="FF51" s="598"/>
      <c r="FG51" s="598"/>
      <c r="FH51" s="598"/>
      <c r="FI51" s="598"/>
      <c r="FJ51" s="598"/>
      <c r="FK51" s="598"/>
      <c r="FL51" s="598"/>
      <c r="FM51" s="598"/>
      <c r="FN51" s="598"/>
      <c r="FO51" s="598"/>
      <c r="FP51" s="598"/>
      <c r="FQ51" s="598"/>
      <c r="FR51" s="598"/>
      <c r="FS51" s="598"/>
      <c r="FT51" s="598"/>
      <c r="FU51" s="598"/>
      <c r="FV51" s="598"/>
      <c r="FW51" s="598"/>
      <c r="FX51" s="598"/>
      <c r="FY51" s="598"/>
      <c r="FZ51" s="598"/>
      <c r="GA51" s="598"/>
      <c r="GB51" s="598"/>
      <c r="GC51" s="598"/>
      <c r="GD51" s="598"/>
      <c r="GE51" s="598"/>
      <c r="GF51" s="598"/>
      <c r="GG51" s="598"/>
      <c r="GH51" s="598"/>
      <c r="GI51" s="598"/>
      <c r="GJ51" s="598"/>
      <c r="GK51" s="598"/>
      <c r="GL51" s="598"/>
      <c r="GM51" s="598"/>
      <c r="GN51" s="598"/>
      <c r="GO51" s="598"/>
      <c r="GP51" s="598"/>
      <c r="GQ51" s="598"/>
      <c r="GR51" s="598"/>
      <c r="GS51" s="598"/>
      <c r="GT51" s="598"/>
      <c r="GU51" s="598"/>
      <c r="GV51" s="598"/>
      <c r="GW51" s="598"/>
      <c r="GX51" s="598"/>
      <c r="GY51" s="598"/>
      <c r="GZ51" s="598"/>
      <c r="HA51" s="598"/>
      <c r="HB51" s="598"/>
      <c r="HC51" s="598"/>
      <c r="HD51" s="598"/>
      <c r="HE51" s="598"/>
      <c r="HF51" s="598"/>
      <c r="HG51" s="598"/>
      <c r="HH51" s="598"/>
      <c r="HI51" s="598"/>
      <c r="HJ51" s="598"/>
      <c r="HK51" s="598"/>
      <c r="HL51" s="598"/>
      <c r="HM51" s="598"/>
      <c r="HN51" s="598"/>
      <c r="HO51" s="598"/>
      <c r="HP51" s="598"/>
      <c r="HQ51" s="598"/>
      <c r="HR51" s="598"/>
      <c r="HS51" s="598"/>
      <c r="HT51" s="598"/>
      <c r="HU51" s="598"/>
      <c r="HV51" s="598"/>
      <c r="HW51" s="598"/>
      <c r="HX51" s="598"/>
      <c r="HY51" s="598"/>
      <c r="HZ51" s="598"/>
      <c r="IA51" s="598"/>
      <c r="IB51" s="598"/>
      <c r="IC51" s="598"/>
      <c r="ID51" s="598"/>
      <c r="IE51" s="598"/>
      <c r="IF51" s="598"/>
      <c r="IG51" s="598"/>
      <c r="IH51" s="598"/>
      <c r="II51" s="598"/>
      <c r="IJ51" s="598"/>
      <c r="IK51" s="598"/>
      <c r="IL51" s="598"/>
      <c r="IM51" s="598"/>
      <c r="IN51" s="598"/>
      <c r="IO51" s="598"/>
      <c r="IP51" s="598"/>
      <c r="IQ51" s="598"/>
      <c r="IR51" s="598"/>
      <c r="IS51" s="598"/>
      <c r="IT51" s="598"/>
      <c r="IU51" s="598"/>
      <c r="IV51" s="598"/>
      <c r="IW51" s="598"/>
      <c r="IX51" s="598"/>
      <c r="IY51" s="598"/>
      <c r="IZ51" s="598"/>
      <c r="JA51" s="598"/>
      <c r="JB51" s="598"/>
      <c r="JC51" s="598"/>
      <c r="JD51" s="598"/>
      <c r="JE51" s="598"/>
      <c r="JF51" s="598"/>
      <c r="JG51" s="598"/>
      <c r="JH51" s="598"/>
      <c r="JI51" s="598"/>
      <c r="JJ51" s="598"/>
      <c r="JK51" s="598"/>
      <c r="JL51" s="598"/>
      <c r="JM51" s="598"/>
      <c r="JN51" s="598"/>
      <c r="JO51" s="598"/>
      <c r="JP51" s="598"/>
      <c r="JQ51" s="598"/>
      <c r="JR51" s="598"/>
      <c r="JS51" s="598"/>
      <c r="JT51" s="598"/>
      <c r="JU51" s="598"/>
      <c r="JV51" s="598"/>
      <c r="JW51" s="598"/>
      <c r="JX51" s="598"/>
      <c r="JY51" s="598"/>
      <c r="JZ51" s="598"/>
      <c r="KA51" s="598"/>
      <c r="KB51" s="598"/>
      <c r="KC51" s="598"/>
      <c r="KD51" s="598"/>
      <c r="KE51" s="598"/>
      <c r="KF51" s="598"/>
      <c r="KG51" s="598"/>
      <c r="KH51" s="598"/>
      <c r="KI51" s="598"/>
      <c r="KJ51" s="598"/>
      <c r="KK51" s="598"/>
      <c r="KL51" s="598"/>
      <c r="KM51" s="598"/>
      <c r="KN51" s="598"/>
      <c r="KO51" s="598"/>
      <c r="KP51" s="598"/>
      <c r="KQ51" s="598"/>
      <c r="KR51" s="598"/>
      <c r="KS51" s="598"/>
      <c r="KT51" s="598"/>
      <c r="KU51" s="598"/>
      <c r="KV51" s="598"/>
      <c r="KW51" s="598"/>
      <c r="KX51" s="598"/>
      <c r="KY51" s="598"/>
      <c r="KZ51" s="598"/>
      <c r="LA51" s="598"/>
      <c r="LB51" s="598"/>
      <c r="LC51" s="598"/>
      <c r="LD51" s="598"/>
      <c r="LE51" s="598"/>
      <c r="LF51" s="598"/>
      <c r="LG51" s="598"/>
      <c r="LH51" s="598"/>
      <c r="LI51" s="598"/>
      <c r="LJ51" s="598"/>
      <c r="LK51" s="598"/>
      <c r="LL51" s="598"/>
      <c r="LM51" s="598"/>
      <c r="LN51" s="598"/>
      <c r="LO51" s="598"/>
      <c r="LP51" s="598"/>
      <c r="LQ51" s="598"/>
      <c r="LR51" s="598"/>
      <c r="LS51" s="598"/>
      <c r="LT51" s="598"/>
      <c r="LU51" s="598"/>
      <c r="LV51" s="598"/>
      <c r="LW51" s="598"/>
      <c r="LX51" s="598"/>
      <c r="LY51" s="598"/>
      <c r="LZ51" s="598"/>
      <c r="MA51" s="598"/>
      <c r="MB51" s="598"/>
      <c r="MC51" s="598"/>
      <c r="MD51" s="598"/>
      <c r="ME51" s="598"/>
      <c r="MF51" s="598"/>
      <c r="MG51" s="598"/>
      <c r="MH51" s="598"/>
      <c r="MI51" s="598"/>
      <c r="MJ51" s="598"/>
      <c r="MK51" s="598"/>
      <c r="ML51" s="598"/>
      <c r="MM51" s="598"/>
      <c r="MN51" s="598"/>
      <c r="MO51" s="598"/>
      <c r="MP51" s="598"/>
      <c r="MQ51" s="598"/>
      <c r="MR51" s="598"/>
      <c r="MS51" s="598"/>
      <c r="MT51" s="598"/>
      <c r="MU51" s="598"/>
      <c r="MV51" s="598"/>
      <c r="MW51" s="598"/>
      <c r="MX51" s="598"/>
      <c r="MY51" s="598"/>
      <c r="MZ51" s="598"/>
      <c r="NA51" s="598"/>
      <c r="NB51" s="598"/>
      <c r="NC51" s="598"/>
      <c r="ND51" s="598"/>
      <c r="NE51" s="598"/>
      <c r="NF51" s="598"/>
      <c r="NG51" s="598"/>
      <c r="NH51" s="598"/>
      <c r="NI51" s="598"/>
      <c r="NJ51" s="598"/>
      <c r="NK51" s="598"/>
      <c r="NL51" s="598"/>
      <c r="NM51" s="598"/>
      <c r="NN51" s="598"/>
      <c r="NO51" s="598"/>
      <c r="NP51" s="598"/>
      <c r="NQ51" s="598"/>
      <c r="NR51" s="598"/>
      <c r="NS51" s="598"/>
      <c r="NT51" s="598"/>
      <c r="NU51" s="598"/>
      <c r="NV51" s="598"/>
      <c r="NW51" s="598"/>
      <c r="NX51" s="598"/>
      <c r="NY51" s="598"/>
      <c r="NZ51" s="598"/>
      <c r="OA51" s="598"/>
      <c r="OB51" s="598"/>
      <c r="OC51" s="598"/>
      <c r="OD51" s="598"/>
      <c r="OE51" s="598"/>
      <c r="OF51" s="598"/>
      <c r="OG51" s="598"/>
      <c r="OH51" s="598"/>
      <c r="OI51" s="598"/>
      <c r="OJ51" s="598"/>
      <c r="OK51" s="598"/>
      <c r="OL51" s="598"/>
      <c r="OM51" s="598"/>
      <c r="ON51" s="598"/>
      <c r="OO51" s="598"/>
      <c r="OP51" s="598"/>
      <c r="OQ51" s="598"/>
      <c r="OR51" s="598"/>
      <c r="OS51" s="598"/>
      <c r="OT51" s="598"/>
      <c r="OU51" s="598"/>
      <c r="OV51" s="598"/>
      <c r="OW51" s="598"/>
      <c r="OX51" s="598"/>
      <c r="OY51" s="598"/>
      <c r="OZ51" s="598"/>
      <c r="PA51" s="598"/>
      <c r="PB51" s="598"/>
      <c r="PC51" s="598"/>
      <c r="PD51" s="598"/>
      <c r="PE51" s="598"/>
      <c r="PF51" s="598"/>
      <c r="PG51" s="598"/>
      <c r="PH51" s="598"/>
      <c r="PI51" s="598"/>
      <c r="PJ51" s="598"/>
      <c r="PK51" s="598"/>
      <c r="PL51" s="598"/>
      <c r="PM51" s="598"/>
      <c r="PN51" s="598"/>
      <c r="PO51" s="598"/>
      <c r="PP51" s="598"/>
      <c r="PQ51" s="598"/>
      <c r="PR51" s="598"/>
      <c r="PS51" s="598"/>
      <c r="PT51" s="598"/>
      <c r="PU51" s="598"/>
      <c r="PV51" s="598"/>
      <c r="PW51" s="598"/>
      <c r="PX51" s="598"/>
      <c r="PY51" s="598"/>
      <c r="PZ51" s="598"/>
      <c r="QA51" s="598"/>
      <c r="QB51" s="598"/>
      <c r="QC51" s="598"/>
      <c r="QD51" s="598"/>
      <c r="QE51" s="598"/>
      <c r="QF51" s="598"/>
      <c r="QG51" s="598"/>
      <c r="QH51" s="598"/>
      <c r="QI51" s="598"/>
      <c r="QJ51" s="598"/>
      <c r="QK51" s="598"/>
      <c r="QL51" s="598"/>
      <c r="QM51" s="598"/>
      <c r="QN51" s="598"/>
      <c r="QO51" s="598"/>
      <c r="QP51" s="598"/>
      <c r="QQ51" s="598"/>
      <c r="QR51" s="598"/>
      <c r="QS51" s="598"/>
      <c r="QT51" s="598"/>
      <c r="QU51" s="598"/>
      <c r="QV51" s="598"/>
      <c r="QW51" s="598"/>
      <c r="QX51" s="598"/>
      <c r="QY51" s="598"/>
      <c r="QZ51" s="598"/>
      <c r="RA51" s="598"/>
      <c r="RB51" s="598"/>
      <c r="RC51" s="598"/>
      <c r="RD51" s="598"/>
      <c r="RE51" s="598"/>
      <c r="RF51" s="598"/>
      <c r="RG51" s="598"/>
      <c r="RH51" s="598"/>
      <c r="RI51" s="598"/>
      <c r="RJ51" s="598"/>
      <c r="RK51" s="598"/>
      <c r="RL51" s="598"/>
      <c r="RM51" s="598"/>
      <c r="RN51" s="598"/>
      <c r="RO51" s="598"/>
      <c r="RP51" s="598"/>
      <c r="RQ51" s="598"/>
      <c r="RR51" s="598"/>
      <c r="RS51" s="598"/>
      <c r="RT51" s="598"/>
      <c r="RU51" s="598"/>
      <c r="RV51" s="598"/>
      <c r="RW51" s="598"/>
      <c r="RX51" s="598"/>
      <c r="RY51" s="598"/>
      <c r="RZ51" s="598"/>
      <c r="SA51" s="598"/>
      <c r="SB51" s="598"/>
      <c r="SC51" s="598"/>
      <c r="SD51" s="598"/>
      <c r="SE51" s="598"/>
      <c r="SF51" s="598"/>
      <c r="SG51" s="598"/>
      <c r="SH51" s="598"/>
      <c r="SI51" s="598"/>
      <c r="SJ51" s="598"/>
      <c r="SK51" s="598"/>
      <c r="SL51" s="598"/>
      <c r="SM51" s="598"/>
      <c r="SN51" s="598"/>
      <c r="SO51" s="598"/>
      <c r="SP51" s="598"/>
      <c r="SQ51" s="598"/>
      <c r="SR51" s="598"/>
      <c r="SS51" s="598"/>
      <c r="ST51" s="598"/>
      <c r="SU51" s="598"/>
      <c r="SV51" s="598"/>
      <c r="SW51" s="598"/>
      <c r="SX51" s="598"/>
      <c r="SY51" s="598"/>
      <c r="SZ51" s="598"/>
      <c r="TA51" s="598"/>
      <c r="TB51" s="598"/>
      <c r="TC51" s="598"/>
      <c r="TD51" s="598"/>
      <c r="TE51" s="598"/>
      <c r="TF51" s="598"/>
      <c r="TG51" s="598"/>
      <c r="TH51" s="598"/>
      <c r="TI51" s="598"/>
      <c r="TJ51" s="598"/>
      <c r="TK51" s="598"/>
      <c r="TL51" s="598"/>
      <c r="TM51" s="598"/>
      <c r="TN51" s="598"/>
      <c r="TO51" s="598"/>
      <c r="TP51" s="598"/>
      <c r="TQ51" s="598"/>
      <c r="TR51" s="598"/>
      <c r="TS51" s="598"/>
      <c r="TT51" s="598"/>
      <c r="TU51" s="598"/>
      <c r="TV51" s="598"/>
      <c r="TW51" s="598"/>
      <c r="TX51" s="598"/>
      <c r="TY51" s="598"/>
      <c r="TZ51" s="598"/>
      <c r="UA51" s="598"/>
      <c r="UB51" s="598"/>
      <c r="UC51" s="598"/>
      <c r="UD51" s="598"/>
      <c r="UE51" s="598"/>
      <c r="UF51" s="598"/>
      <c r="UG51" s="598"/>
      <c r="UH51" s="598"/>
      <c r="UI51" s="598"/>
      <c r="UJ51" s="598"/>
      <c r="UK51" s="598"/>
      <c r="UL51" s="598"/>
      <c r="UM51" s="598"/>
      <c r="UN51" s="598"/>
      <c r="UO51" s="598"/>
      <c r="UP51" s="598"/>
      <c r="UQ51" s="598"/>
      <c r="UR51" s="598"/>
      <c r="US51" s="598"/>
      <c r="UT51" s="598"/>
      <c r="UU51" s="598"/>
      <c r="UV51" s="598"/>
      <c r="UW51" s="598"/>
      <c r="UX51" s="598"/>
      <c r="UY51" s="598"/>
      <c r="UZ51" s="598"/>
      <c r="VA51" s="598"/>
      <c r="VB51" s="598"/>
      <c r="VC51" s="598"/>
      <c r="VD51" s="598"/>
      <c r="VE51" s="598"/>
      <c r="VF51" s="598"/>
      <c r="VG51" s="598"/>
      <c r="VH51" s="598"/>
      <c r="VI51" s="598"/>
      <c r="VJ51" s="598"/>
      <c r="VK51" s="598"/>
      <c r="VL51" s="598"/>
      <c r="VM51" s="598"/>
      <c r="VN51" s="598"/>
      <c r="VO51" s="598"/>
      <c r="VP51" s="598"/>
      <c r="VQ51" s="598"/>
      <c r="VR51" s="598"/>
      <c r="VS51" s="598"/>
      <c r="VT51" s="598"/>
      <c r="VU51" s="598"/>
      <c r="VV51" s="598"/>
      <c r="VW51" s="598"/>
      <c r="VX51" s="598"/>
      <c r="VY51" s="598"/>
      <c r="VZ51" s="598"/>
      <c r="WA51" s="598"/>
      <c r="WB51" s="598"/>
      <c r="WC51" s="598"/>
      <c r="WD51" s="598"/>
      <c r="WE51" s="598"/>
      <c r="WF51" s="598"/>
      <c r="WG51" s="598"/>
      <c r="WH51" s="598"/>
      <c r="WI51" s="598"/>
      <c r="WJ51" s="598"/>
      <c r="WK51" s="598"/>
      <c r="WL51" s="598"/>
      <c r="WM51" s="598"/>
      <c r="WN51" s="598"/>
      <c r="WO51" s="598"/>
      <c r="WP51" s="598"/>
      <c r="WQ51" s="598"/>
      <c r="WR51" s="598"/>
      <c r="WS51" s="598"/>
      <c r="WT51" s="598"/>
      <c r="WU51" s="598"/>
      <c r="WV51" s="598"/>
      <c r="WW51" s="598"/>
      <c r="WX51" s="598"/>
      <c r="WY51" s="598"/>
      <c r="WZ51" s="598"/>
      <c r="XA51" s="598"/>
      <c r="XB51" s="598"/>
      <c r="XC51" s="598"/>
      <c r="XD51" s="598"/>
      <c r="XE51" s="598"/>
      <c r="XF51" s="598"/>
      <c r="XG51" s="598"/>
      <c r="XH51" s="598"/>
      <c r="XI51" s="598"/>
      <c r="XJ51" s="598"/>
      <c r="XK51" s="598"/>
      <c r="XL51" s="598"/>
      <c r="XM51" s="598"/>
      <c r="XN51" s="598"/>
      <c r="XO51" s="598"/>
      <c r="XP51" s="598"/>
      <c r="XQ51" s="598"/>
      <c r="XR51" s="598"/>
      <c r="XS51" s="598"/>
      <c r="XT51" s="598"/>
      <c r="XU51" s="598"/>
      <c r="XV51" s="598"/>
      <c r="XW51" s="598"/>
      <c r="XX51" s="598"/>
      <c r="XY51" s="598"/>
      <c r="XZ51" s="598"/>
      <c r="YA51" s="598"/>
      <c r="YB51" s="598"/>
      <c r="YC51" s="598"/>
      <c r="YD51" s="598"/>
      <c r="YE51" s="598"/>
      <c r="YF51" s="598"/>
      <c r="YG51" s="598"/>
      <c r="YH51" s="598"/>
      <c r="YI51" s="598"/>
      <c r="YJ51" s="598"/>
      <c r="YK51" s="598"/>
      <c r="YL51" s="598"/>
      <c r="YM51" s="598"/>
      <c r="YN51" s="598"/>
      <c r="YO51" s="598"/>
      <c r="YP51" s="598"/>
      <c r="YQ51" s="598"/>
      <c r="YR51" s="598"/>
      <c r="YS51" s="598"/>
      <c r="YT51" s="598"/>
      <c r="YU51" s="598"/>
      <c r="YV51" s="598"/>
      <c r="YW51" s="598"/>
      <c r="YX51" s="598"/>
      <c r="YY51" s="598"/>
      <c r="YZ51" s="598"/>
      <c r="ZA51" s="598"/>
      <c r="ZB51" s="598"/>
      <c r="ZC51" s="598"/>
      <c r="ZD51" s="598"/>
      <c r="ZE51" s="598"/>
      <c r="ZF51" s="598"/>
    </row>
    <row r="52" spans="1:682" s="599" customFormat="1" ht="15">
      <c r="A52" s="598"/>
      <c r="B52" s="598"/>
      <c r="C52" s="598"/>
      <c r="D52" s="598"/>
      <c r="E52" s="598"/>
      <c r="F52" s="598"/>
      <c r="G52" s="598"/>
      <c r="H52" s="598"/>
      <c r="I52" s="598"/>
      <c r="J52" s="598"/>
      <c r="K52" s="598"/>
      <c r="L52" s="598"/>
      <c r="M52" s="598"/>
      <c r="N52" s="598"/>
      <c r="O52" s="598"/>
      <c r="P52" s="598"/>
      <c r="Q52" s="598"/>
      <c r="R52" s="598"/>
      <c r="S52" s="598"/>
      <c r="T52" s="598"/>
      <c r="U52" s="598"/>
      <c r="V52" s="598"/>
      <c r="W52" s="598"/>
      <c r="X52" s="598"/>
      <c r="Y52" s="598"/>
      <c r="Z52" s="598"/>
      <c r="AA52" s="598"/>
      <c r="AB52" s="598"/>
      <c r="AC52" s="598"/>
      <c r="AD52" s="598"/>
      <c r="AE52" s="598"/>
      <c r="AF52" s="598"/>
      <c r="AG52" s="598"/>
      <c r="AH52" s="598"/>
      <c r="AI52" s="598"/>
      <c r="AJ52" s="598"/>
      <c r="AK52" s="598"/>
      <c r="AL52" s="598"/>
      <c r="AM52" s="598"/>
      <c r="AN52" s="598"/>
      <c r="AO52" s="598"/>
      <c r="AP52" s="598"/>
      <c r="AQ52" s="598"/>
      <c r="AR52" s="598"/>
      <c r="AS52" s="598"/>
      <c r="AT52" s="598"/>
      <c r="AU52" s="598"/>
      <c r="AV52" s="598"/>
      <c r="AW52" s="598"/>
      <c r="AX52" s="598"/>
      <c r="AY52" s="598"/>
      <c r="AZ52" s="598"/>
      <c r="BA52" s="598"/>
      <c r="BB52" s="598"/>
      <c r="BC52" s="598"/>
      <c r="BD52" s="598"/>
      <c r="BE52" s="598"/>
      <c r="BF52" s="598"/>
      <c r="BG52" s="598"/>
      <c r="BH52" s="598"/>
      <c r="BI52" s="598"/>
      <c r="BJ52" s="598"/>
      <c r="BK52" s="598"/>
      <c r="BL52" s="598"/>
      <c r="BM52" s="598"/>
      <c r="BN52" s="598"/>
      <c r="BO52" s="598"/>
      <c r="BP52" s="598"/>
      <c r="BQ52" s="598"/>
      <c r="BR52" s="598"/>
      <c r="BS52" s="598"/>
      <c r="BT52" s="598"/>
      <c r="BU52" s="598"/>
      <c r="BV52" s="598"/>
      <c r="BW52" s="598"/>
      <c r="BX52" s="598"/>
      <c r="BY52" s="598"/>
      <c r="BZ52" s="598"/>
      <c r="CA52" s="598"/>
      <c r="CB52" s="598"/>
      <c r="CC52" s="598"/>
      <c r="CD52" s="598"/>
      <c r="CE52" s="598"/>
      <c r="CF52" s="598"/>
      <c r="CG52" s="598"/>
      <c r="CH52" s="598"/>
      <c r="CI52" s="598"/>
      <c r="CJ52" s="598"/>
      <c r="CK52" s="598"/>
      <c r="CL52" s="598"/>
      <c r="CM52" s="598"/>
      <c r="CN52" s="598"/>
      <c r="CO52" s="598"/>
      <c r="CP52" s="598"/>
      <c r="CQ52" s="598"/>
      <c r="CR52" s="598"/>
      <c r="CS52" s="598"/>
      <c r="CT52" s="598"/>
      <c r="CU52" s="598"/>
      <c r="CV52" s="598"/>
      <c r="CW52" s="598"/>
      <c r="CX52" s="598"/>
      <c r="CY52" s="598"/>
      <c r="CZ52" s="598"/>
      <c r="DA52" s="598"/>
      <c r="DB52" s="598"/>
      <c r="DC52" s="598"/>
      <c r="DD52" s="598"/>
      <c r="DE52" s="598"/>
      <c r="DF52" s="598"/>
      <c r="DG52" s="598"/>
      <c r="DH52" s="598"/>
      <c r="DI52" s="598"/>
      <c r="DJ52" s="598"/>
      <c r="DK52" s="598"/>
      <c r="DL52" s="598"/>
      <c r="DM52" s="598"/>
      <c r="DN52" s="598"/>
      <c r="DO52" s="598"/>
      <c r="DP52" s="598"/>
      <c r="DQ52" s="598"/>
      <c r="DR52" s="598"/>
      <c r="DS52" s="598"/>
      <c r="DT52" s="598"/>
      <c r="DU52" s="598"/>
      <c r="DV52" s="598"/>
      <c r="DW52" s="598"/>
      <c r="DX52" s="598"/>
      <c r="DY52" s="598"/>
      <c r="DZ52" s="598"/>
      <c r="EA52" s="598"/>
      <c r="EB52" s="598"/>
      <c r="EC52" s="598"/>
      <c r="ED52" s="598"/>
      <c r="EE52" s="598"/>
      <c r="EF52" s="598"/>
      <c r="EG52" s="598"/>
      <c r="EH52" s="598"/>
      <c r="EI52" s="598"/>
      <c r="EJ52" s="598"/>
      <c r="EK52" s="598"/>
      <c r="EL52" s="598"/>
      <c r="EM52" s="598"/>
      <c r="EN52" s="598"/>
      <c r="EO52" s="598"/>
      <c r="EP52" s="598"/>
      <c r="EQ52" s="598"/>
      <c r="ER52" s="598"/>
      <c r="ES52" s="598"/>
      <c r="ET52" s="598"/>
      <c r="EU52" s="598"/>
      <c r="EV52" s="598"/>
      <c r="EW52" s="598"/>
      <c r="EX52" s="598"/>
      <c r="EY52" s="598"/>
      <c r="EZ52" s="598"/>
      <c r="FA52" s="598"/>
      <c r="FB52" s="598"/>
      <c r="FC52" s="598"/>
      <c r="FD52" s="598"/>
      <c r="FE52" s="598"/>
      <c r="FF52" s="598"/>
      <c r="FG52" s="598"/>
      <c r="FH52" s="598"/>
      <c r="FI52" s="598"/>
      <c r="FJ52" s="598"/>
      <c r="FK52" s="598"/>
      <c r="FL52" s="598"/>
      <c r="FM52" s="598"/>
      <c r="FN52" s="598"/>
      <c r="FO52" s="598"/>
      <c r="FP52" s="598"/>
      <c r="FQ52" s="598"/>
      <c r="FR52" s="598"/>
      <c r="FS52" s="598"/>
      <c r="FT52" s="598"/>
      <c r="FU52" s="598"/>
      <c r="FV52" s="598"/>
      <c r="FW52" s="598"/>
      <c r="FX52" s="598"/>
      <c r="FY52" s="598"/>
      <c r="FZ52" s="598"/>
      <c r="GA52" s="598"/>
      <c r="GB52" s="598"/>
      <c r="GC52" s="598"/>
      <c r="GD52" s="598"/>
      <c r="GE52" s="598"/>
      <c r="GF52" s="598"/>
      <c r="GG52" s="598"/>
      <c r="GH52" s="598"/>
      <c r="GI52" s="598"/>
      <c r="GJ52" s="598"/>
      <c r="GK52" s="598"/>
      <c r="GL52" s="598"/>
      <c r="GM52" s="598"/>
      <c r="GN52" s="598"/>
      <c r="GO52" s="598"/>
      <c r="GP52" s="598"/>
      <c r="GQ52" s="598"/>
      <c r="GR52" s="598"/>
      <c r="GS52" s="598"/>
      <c r="GT52" s="598"/>
      <c r="GU52" s="598"/>
      <c r="GV52" s="598"/>
      <c r="GW52" s="598"/>
      <c r="GX52" s="598"/>
      <c r="GY52" s="598"/>
      <c r="GZ52" s="598"/>
      <c r="HA52" s="598"/>
      <c r="HB52" s="598"/>
      <c r="HC52" s="598"/>
      <c r="HD52" s="598"/>
      <c r="HE52" s="598"/>
      <c r="HF52" s="598"/>
      <c r="HG52" s="598"/>
      <c r="HH52" s="598"/>
      <c r="HI52" s="598"/>
      <c r="HJ52" s="598"/>
      <c r="HK52" s="598"/>
      <c r="HL52" s="598"/>
      <c r="HM52" s="598"/>
      <c r="HN52" s="598"/>
      <c r="HO52" s="598"/>
      <c r="HP52" s="598"/>
      <c r="HQ52" s="598"/>
      <c r="HR52" s="598"/>
      <c r="HS52" s="598"/>
      <c r="HT52" s="598"/>
      <c r="HU52" s="598"/>
      <c r="HV52" s="598"/>
      <c r="HW52" s="598"/>
      <c r="HX52" s="598"/>
      <c r="HY52" s="598"/>
      <c r="HZ52" s="598"/>
      <c r="IA52" s="598"/>
      <c r="IB52" s="598"/>
      <c r="IC52" s="598"/>
      <c r="ID52" s="598"/>
      <c r="IE52" s="598"/>
      <c r="IF52" s="598"/>
      <c r="IG52" s="598"/>
      <c r="IH52" s="598"/>
      <c r="II52" s="598"/>
      <c r="IJ52" s="598"/>
      <c r="IK52" s="598"/>
      <c r="IL52" s="598"/>
      <c r="IM52" s="598"/>
      <c r="IN52" s="598"/>
      <c r="IO52" s="598"/>
      <c r="IP52" s="598"/>
      <c r="IQ52" s="598"/>
      <c r="IR52" s="598"/>
      <c r="IS52" s="598"/>
      <c r="IT52" s="598"/>
      <c r="IU52" s="598"/>
      <c r="IV52" s="598"/>
      <c r="IW52" s="598"/>
      <c r="IX52" s="598"/>
      <c r="IY52" s="598"/>
      <c r="IZ52" s="598"/>
      <c r="JA52" s="598"/>
      <c r="JB52" s="598"/>
      <c r="JC52" s="598"/>
      <c r="JD52" s="598"/>
      <c r="JE52" s="598"/>
      <c r="JF52" s="598"/>
      <c r="JG52" s="598"/>
      <c r="JH52" s="598"/>
      <c r="JI52" s="598"/>
      <c r="JJ52" s="598"/>
      <c r="JK52" s="598"/>
      <c r="JL52" s="598"/>
      <c r="JM52" s="598"/>
      <c r="JN52" s="598"/>
      <c r="JO52" s="598"/>
      <c r="JP52" s="598"/>
      <c r="JQ52" s="598"/>
      <c r="JR52" s="598"/>
      <c r="JS52" s="598"/>
      <c r="JT52" s="598"/>
      <c r="JU52" s="598"/>
      <c r="JV52" s="598"/>
      <c r="JW52" s="598"/>
      <c r="JX52" s="598"/>
      <c r="JY52" s="598"/>
      <c r="JZ52" s="598"/>
      <c r="KA52" s="598"/>
      <c r="KB52" s="598"/>
      <c r="KC52" s="598"/>
      <c r="KD52" s="598"/>
      <c r="KE52" s="598"/>
      <c r="KF52" s="598"/>
      <c r="KG52" s="598"/>
      <c r="KH52" s="598"/>
      <c r="KI52" s="598"/>
      <c r="KJ52" s="598"/>
      <c r="KK52" s="598"/>
      <c r="KL52" s="598"/>
      <c r="KM52" s="598"/>
      <c r="KN52" s="598"/>
      <c r="KO52" s="598"/>
      <c r="KP52" s="598"/>
      <c r="KQ52" s="598"/>
      <c r="KR52" s="598"/>
      <c r="KS52" s="598"/>
      <c r="KT52" s="598"/>
      <c r="KU52" s="598"/>
      <c r="KV52" s="598"/>
      <c r="KW52" s="598"/>
      <c r="KX52" s="598"/>
      <c r="KY52" s="598"/>
      <c r="KZ52" s="598"/>
      <c r="LA52" s="598"/>
      <c r="LB52" s="598"/>
      <c r="LC52" s="598"/>
      <c r="LD52" s="598"/>
      <c r="LE52" s="598"/>
      <c r="LF52" s="598"/>
      <c r="LG52" s="598"/>
      <c r="LH52" s="598"/>
      <c r="LI52" s="598"/>
      <c r="LJ52" s="598"/>
      <c r="LK52" s="598"/>
      <c r="LL52" s="598"/>
      <c r="LM52" s="598"/>
      <c r="LN52" s="598"/>
      <c r="LO52" s="598"/>
      <c r="LP52" s="598"/>
      <c r="LQ52" s="598"/>
      <c r="LR52" s="598"/>
      <c r="LS52" s="598"/>
      <c r="LT52" s="598"/>
      <c r="LU52" s="598"/>
      <c r="LV52" s="598"/>
      <c r="LW52" s="598"/>
      <c r="LX52" s="598"/>
      <c r="LY52" s="598"/>
      <c r="LZ52" s="598"/>
      <c r="MA52" s="598"/>
      <c r="MB52" s="598"/>
      <c r="MC52" s="598"/>
      <c r="MD52" s="598"/>
      <c r="ME52" s="598"/>
      <c r="MF52" s="598"/>
      <c r="MG52" s="598"/>
      <c r="MH52" s="598"/>
      <c r="MI52" s="598"/>
      <c r="MJ52" s="598"/>
      <c r="MK52" s="598"/>
      <c r="ML52" s="598"/>
      <c r="MM52" s="598"/>
      <c r="MN52" s="598"/>
      <c r="MO52" s="598"/>
      <c r="MP52" s="598"/>
      <c r="MQ52" s="598"/>
      <c r="MR52" s="598"/>
      <c r="MS52" s="598"/>
      <c r="MT52" s="598"/>
      <c r="MU52" s="598"/>
      <c r="MV52" s="598"/>
      <c r="MW52" s="598"/>
      <c r="MX52" s="598"/>
      <c r="MY52" s="598"/>
      <c r="MZ52" s="598"/>
      <c r="NA52" s="598"/>
      <c r="NB52" s="598"/>
      <c r="NC52" s="598"/>
      <c r="ND52" s="598"/>
      <c r="NE52" s="598"/>
      <c r="NF52" s="598"/>
      <c r="NG52" s="598"/>
      <c r="NH52" s="598"/>
      <c r="NI52" s="598"/>
      <c r="NJ52" s="598"/>
      <c r="NK52" s="598"/>
      <c r="NL52" s="598"/>
      <c r="NM52" s="598"/>
      <c r="NN52" s="598"/>
      <c r="NO52" s="598"/>
      <c r="NP52" s="598"/>
      <c r="NQ52" s="598"/>
      <c r="NR52" s="598"/>
      <c r="NS52" s="598"/>
      <c r="NT52" s="598"/>
      <c r="NU52" s="598"/>
      <c r="NV52" s="598"/>
      <c r="NW52" s="598"/>
      <c r="NX52" s="598"/>
      <c r="NY52" s="598"/>
      <c r="NZ52" s="598"/>
      <c r="OA52" s="598"/>
      <c r="OB52" s="598"/>
      <c r="OC52" s="598"/>
      <c r="OD52" s="598"/>
      <c r="OE52" s="598"/>
      <c r="OF52" s="598"/>
      <c r="OG52" s="598"/>
      <c r="OH52" s="598"/>
      <c r="OI52" s="598"/>
      <c r="OJ52" s="598"/>
      <c r="OK52" s="598"/>
      <c r="OL52" s="598"/>
      <c r="OM52" s="598"/>
      <c r="ON52" s="598"/>
      <c r="OO52" s="598"/>
      <c r="OP52" s="598"/>
      <c r="OQ52" s="598"/>
      <c r="OR52" s="598"/>
      <c r="OS52" s="598"/>
      <c r="OT52" s="598"/>
      <c r="OU52" s="598"/>
      <c r="OV52" s="598"/>
      <c r="OW52" s="598"/>
      <c r="OX52" s="598"/>
      <c r="OY52" s="598"/>
      <c r="OZ52" s="598"/>
      <c r="PA52" s="598"/>
      <c r="PB52" s="598"/>
      <c r="PC52" s="598"/>
      <c r="PD52" s="598"/>
      <c r="PE52" s="598"/>
      <c r="PF52" s="598"/>
      <c r="PG52" s="598"/>
      <c r="PH52" s="598"/>
      <c r="PI52" s="598"/>
      <c r="PJ52" s="598"/>
      <c r="PK52" s="598"/>
      <c r="PL52" s="598"/>
      <c r="PM52" s="598"/>
      <c r="PN52" s="598"/>
      <c r="PO52" s="598"/>
      <c r="PP52" s="598"/>
      <c r="PQ52" s="598"/>
      <c r="PR52" s="598"/>
      <c r="PS52" s="598"/>
      <c r="PT52" s="598"/>
      <c r="PU52" s="598"/>
      <c r="PV52" s="598"/>
      <c r="PW52" s="598"/>
      <c r="PX52" s="598"/>
      <c r="PY52" s="598"/>
      <c r="PZ52" s="598"/>
      <c r="QA52" s="598"/>
      <c r="QB52" s="598"/>
      <c r="QC52" s="598"/>
      <c r="QD52" s="598"/>
      <c r="QE52" s="598"/>
      <c r="QF52" s="598"/>
      <c r="QG52" s="598"/>
      <c r="QH52" s="598"/>
      <c r="QI52" s="598"/>
      <c r="QJ52" s="598"/>
      <c r="QK52" s="598"/>
      <c r="QL52" s="598"/>
      <c r="QM52" s="598"/>
      <c r="QN52" s="598"/>
      <c r="QO52" s="598"/>
      <c r="QP52" s="598"/>
      <c r="QQ52" s="598"/>
      <c r="QR52" s="598"/>
      <c r="QS52" s="598"/>
      <c r="QT52" s="598"/>
      <c r="QU52" s="598"/>
      <c r="QV52" s="598"/>
      <c r="QW52" s="598"/>
      <c r="QX52" s="598"/>
      <c r="QY52" s="598"/>
      <c r="QZ52" s="598"/>
      <c r="RA52" s="598"/>
      <c r="RB52" s="598"/>
      <c r="RC52" s="598"/>
      <c r="RD52" s="598"/>
      <c r="RE52" s="598"/>
      <c r="RF52" s="598"/>
      <c r="RG52" s="598"/>
      <c r="RH52" s="598"/>
      <c r="RI52" s="598"/>
      <c r="RJ52" s="598"/>
      <c r="RK52" s="598"/>
      <c r="RL52" s="598"/>
      <c r="RM52" s="598"/>
      <c r="RN52" s="598"/>
      <c r="RO52" s="598"/>
      <c r="RP52" s="598"/>
      <c r="RQ52" s="598"/>
      <c r="RR52" s="598"/>
      <c r="RS52" s="598"/>
      <c r="RT52" s="598"/>
      <c r="RU52" s="598"/>
      <c r="RV52" s="598"/>
      <c r="RW52" s="598"/>
      <c r="RX52" s="598"/>
      <c r="RY52" s="598"/>
      <c r="RZ52" s="598"/>
      <c r="SA52" s="598"/>
      <c r="SB52" s="598"/>
      <c r="SC52" s="598"/>
      <c r="SD52" s="598"/>
      <c r="SE52" s="598"/>
      <c r="SF52" s="598"/>
      <c r="SG52" s="598"/>
      <c r="SH52" s="598"/>
      <c r="SI52" s="598"/>
      <c r="SJ52" s="598"/>
      <c r="SK52" s="598"/>
      <c r="SL52" s="598"/>
      <c r="SM52" s="598"/>
      <c r="SN52" s="598"/>
      <c r="SO52" s="598"/>
      <c r="SP52" s="598"/>
      <c r="SQ52" s="598"/>
      <c r="SR52" s="598"/>
      <c r="SS52" s="598"/>
      <c r="ST52" s="598"/>
      <c r="SU52" s="598"/>
      <c r="SV52" s="598"/>
      <c r="SW52" s="598"/>
      <c r="SX52" s="598"/>
      <c r="SY52" s="598"/>
      <c r="SZ52" s="598"/>
      <c r="TA52" s="598"/>
      <c r="TB52" s="598"/>
      <c r="TC52" s="598"/>
      <c r="TD52" s="598"/>
      <c r="TE52" s="598"/>
      <c r="TF52" s="598"/>
      <c r="TG52" s="598"/>
      <c r="TH52" s="598"/>
      <c r="TI52" s="598"/>
      <c r="TJ52" s="598"/>
      <c r="TK52" s="598"/>
      <c r="TL52" s="598"/>
      <c r="TM52" s="598"/>
      <c r="TN52" s="598"/>
      <c r="TO52" s="598"/>
      <c r="TP52" s="598"/>
      <c r="TQ52" s="598"/>
      <c r="TR52" s="598"/>
      <c r="TS52" s="598"/>
      <c r="TT52" s="598"/>
      <c r="TU52" s="598"/>
      <c r="TV52" s="598"/>
      <c r="TW52" s="598"/>
      <c r="TX52" s="598"/>
      <c r="TY52" s="598"/>
      <c r="TZ52" s="598"/>
      <c r="UA52" s="598"/>
      <c r="UB52" s="598"/>
      <c r="UC52" s="598"/>
      <c r="UD52" s="598"/>
      <c r="UE52" s="598"/>
      <c r="UF52" s="598"/>
      <c r="UG52" s="598"/>
      <c r="UH52" s="598"/>
      <c r="UI52" s="598"/>
      <c r="UJ52" s="598"/>
      <c r="UK52" s="598"/>
      <c r="UL52" s="598"/>
      <c r="UM52" s="598"/>
      <c r="UN52" s="598"/>
      <c r="UO52" s="598"/>
      <c r="UP52" s="598"/>
      <c r="UQ52" s="598"/>
      <c r="UR52" s="598"/>
      <c r="US52" s="598"/>
      <c r="UT52" s="598"/>
      <c r="UU52" s="598"/>
      <c r="UV52" s="598"/>
      <c r="UW52" s="598"/>
      <c r="UX52" s="598"/>
      <c r="UY52" s="598"/>
      <c r="UZ52" s="598"/>
      <c r="VA52" s="598"/>
      <c r="VB52" s="598"/>
      <c r="VC52" s="598"/>
      <c r="VD52" s="598"/>
      <c r="VE52" s="598"/>
      <c r="VF52" s="598"/>
      <c r="VG52" s="598"/>
      <c r="VH52" s="598"/>
      <c r="VI52" s="598"/>
      <c r="VJ52" s="598"/>
      <c r="VK52" s="598"/>
      <c r="VL52" s="598"/>
      <c r="VM52" s="598"/>
      <c r="VN52" s="598"/>
      <c r="VO52" s="598"/>
      <c r="VP52" s="598"/>
      <c r="VQ52" s="598"/>
      <c r="VR52" s="598"/>
      <c r="VS52" s="598"/>
      <c r="VT52" s="598"/>
      <c r="VU52" s="598"/>
      <c r="VV52" s="598"/>
      <c r="VW52" s="598"/>
      <c r="VX52" s="598"/>
      <c r="VY52" s="598"/>
      <c r="VZ52" s="598"/>
      <c r="WA52" s="598"/>
      <c r="WB52" s="598"/>
      <c r="WC52" s="598"/>
      <c r="WD52" s="598"/>
      <c r="WE52" s="598"/>
      <c r="WF52" s="598"/>
      <c r="WG52" s="598"/>
      <c r="WH52" s="598"/>
      <c r="WI52" s="598"/>
      <c r="WJ52" s="598"/>
      <c r="WK52" s="598"/>
      <c r="WL52" s="598"/>
      <c r="WM52" s="598"/>
      <c r="WN52" s="598"/>
      <c r="WO52" s="598"/>
      <c r="WP52" s="598"/>
      <c r="WQ52" s="598"/>
      <c r="WR52" s="598"/>
      <c r="WS52" s="598"/>
      <c r="WT52" s="598"/>
      <c r="WU52" s="598"/>
      <c r="WV52" s="598"/>
      <c r="WW52" s="598"/>
      <c r="WX52" s="598"/>
      <c r="WY52" s="598"/>
      <c r="WZ52" s="598"/>
      <c r="XA52" s="598"/>
      <c r="XB52" s="598"/>
      <c r="XC52" s="598"/>
      <c r="XD52" s="598"/>
      <c r="XE52" s="598"/>
      <c r="XF52" s="598"/>
      <c r="XG52" s="598"/>
      <c r="XH52" s="598"/>
      <c r="XI52" s="598"/>
      <c r="XJ52" s="598"/>
      <c r="XK52" s="598"/>
      <c r="XL52" s="598"/>
      <c r="XM52" s="598"/>
      <c r="XN52" s="598"/>
      <c r="XO52" s="598"/>
      <c r="XP52" s="598"/>
      <c r="XQ52" s="598"/>
      <c r="XR52" s="598"/>
      <c r="XS52" s="598"/>
      <c r="XT52" s="598"/>
      <c r="XU52" s="598"/>
      <c r="XV52" s="598"/>
      <c r="XW52" s="598"/>
      <c r="XX52" s="598"/>
      <c r="XY52" s="598"/>
      <c r="XZ52" s="598"/>
      <c r="YA52" s="598"/>
      <c r="YB52" s="598"/>
      <c r="YC52" s="598"/>
      <c r="YD52" s="598"/>
      <c r="YE52" s="598"/>
      <c r="YF52" s="598"/>
      <c r="YG52" s="598"/>
      <c r="YH52" s="598"/>
      <c r="YI52" s="598"/>
      <c r="YJ52" s="598"/>
      <c r="YK52" s="598"/>
      <c r="YL52" s="598"/>
      <c r="YM52" s="598"/>
      <c r="YN52" s="598"/>
      <c r="YO52" s="598"/>
      <c r="YP52" s="598"/>
      <c r="YQ52" s="598"/>
      <c r="YR52" s="598"/>
      <c r="YS52" s="598"/>
      <c r="YT52" s="598"/>
      <c r="YU52" s="598"/>
      <c r="YV52" s="598"/>
      <c r="YW52" s="598"/>
      <c r="YX52" s="598"/>
      <c r="YY52" s="598"/>
      <c r="YZ52" s="598"/>
      <c r="ZA52" s="598"/>
      <c r="ZB52" s="598"/>
      <c r="ZC52" s="598"/>
      <c r="ZD52" s="598"/>
      <c r="ZE52" s="598"/>
      <c r="ZF52" s="598"/>
    </row>
    <row r="53" spans="1:682" s="599" customFormat="1" ht="15">
      <c r="A53" s="598"/>
      <c r="B53" s="598"/>
      <c r="C53" s="598"/>
      <c r="D53" s="598"/>
      <c r="E53" s="598"/>
      <c r="F53" s="598"/>
      <c r="G53" s="598"/>
      <c r="H53" s="598"/>
      <c r="I53" s="598"/>
      <c r="J53" s="598"/>
      <c r="K53" s="598"/>
      <c r="L53" s="598"/>
      <c r="M53" s="598"/>
      <c r="N53" s="598"/>
      <c r="O53" s="598"/>
      <c r="P53" s="598"/>
      <c r="Q53" s="598"/>
      <c r="R53" s="598"/>
      <c r="S53" s="598"/>
      <c r="T53" s="598"/>
      <c r="U53" s="598"/>
      <c r="V53" s="598"/>
      <c r="W53" s="598"/>
      <c r="X53" s="598"/>
      <c r="Y53" s="598"/>
      <c r="Z53" s="598"/>
      <c r="AA53" s="598"/>
      <c r="AB53" s="598"/>
      <c r="AC53" s="598"/>
      <c r="AD53" s="598"/>
      <c r="AE53" s="598"/>
      <c r="AF53" s="598"/>
      <c r="AG53" s="598"/>
      <c r="AH53" s="598"/>
      <c r="AI53" s="598"/>
      <c r="AJ53" s="598"/>
      <c r="AK53" s="598"/>
      <c r="AL53" s="598"/>
      <c r="AM53" s="598"/>
      <c r="AN53" s="598"/>
      <c r="AO53" s="598"/>
      <c r="AP53" s="598"/>
      <c r="AQ53" s="598"/>
      <c r="AR53" s="598"/>
      <c r="AS53" s="598"/>
      <c r="AT53" s="598"/>
      <c r="AU53" s="598"/>
      <c r="AV53" s="598"/>
      <c r="AW53" s="598"/>
      <c r="AX53" s="598"/>
      <c r="AY53" s="598"/>
      <c r="AZ53" s="598"/>
      <c r="BA53" s="598"/>
      <c r="BB53" s="598"/>
      <c r="BC53" s="598"/>
      <c r="BD53" s="598"/>
      <c r="BE53" s="598"/>
      <c r="BF53" s="598"/>
      <c r="BG53" s="598"/>
      <c r="BH53" s="598"/>
      <c r="BI53" s="598"/>
      <c r="BJ53" s="598"/>
      <c r="BK53" s="598"/>
      <c r="BL53" s="598"/>
      <c r="BM53" s="598"/>
      <c r="BN53" s="598"/>
      <c r="BO53" s="598"/>
      <c r="BP53" s="598"/>
      <c r="BQ53" s="598"/>
      <c r="BR53" s="598"/>
      <c r="BS53" s="598"/>
      <c r="BT53" s="598"/>
      <c r="BU53" s="598"/>
      <c r="BV53" s="598"/>
      <c r="BW53" s="598"/>
      <c r="BX53" s="598"/>
      <c r="BY53" s="598"/>
      <c r="BZ53" s="598"/>
      <c r="CA53" s="598"/>
      <c r="CB53" s="598"/>
      <c r="CC53" s="598"/>
      <c r="CD53" s="598"/>
      <c r="CE53" s="598"/>
      <c r="CF53" s="598"/>
      <c r="CG53" s="598"/>
      <c r="CH53" s="598"/>
      <c r="CI53" s="598"/>
      <c r="CJ53" s="598"/>
      <c r="CK53" s="598"/>
      <c r="CL53" s="598"/>
      <c r="CM53" s="598"/>
      <c r="CN53" s="598"/>
      <c r="CO53" s="598"/>
      <c r="CP53" s="598"/>
      <c r="CQ53" s="598"/>
      <c r="CR53" s="598"/>
      <c r="CS53" s="598"/>
      <c r="CT53" s="598"/>
      <c r="CU53" s="598"/>
      <c r="CV53" s="598"/>
      <c r="CW53" s="598"/>
      <c r="CX53" s="598"/>
      <c r="CY53" s="598"/>
      <c r="CZ53" s="598"/>
      <c r="DA53" s="598"/>
      <c r="DB53" s="598"/>
      <c r="DC53" s="598"/>
      <c r="DD53" s="598"/>
      <c r="DE53" s="598"/>
      <c r="DF53" s="598"/>
      <c r="DG53" s="598"/>
      <c r="DH53" s="598"/>
      <c r="DI53" s="598"/>
      <c r="DJ53" s="598"/>
      <c r="DK53" s="598"/>
      <c r="DL53" s="598"/>
      <c r="DM53" s="598"/>
      <c r="DN53" s="598"/>
      <c r="DO53" s="598"/>
      <c r="DP53" s="598"/>
      <c r="DQ53" s="598"/>
      <c r="DR53" s="598"/>
      <c r="DS53" s="598"/>
      <c r="DT53" s="598"/>
      <c r="DU53" s="598"/>
      <c r="DV53" s="598"/>
      <c r="DW53" s="598"/>
      <c r="DX53" s="598"/>
      <c r="DY53" s="598"/>
      <c r="DZ53" s="598"/>
      <c r="EA53" s="598"/>
      <c r="EB53" s="598"/>
      <c r="EC53" s="598"/>
      <c r="ED53" s="598"/>
      <c r="EE53" s="598"/>
      <c r="EF53" s="598"/>
      <c r="EG53" s="598"/>
      <c r="EH53" s="598"/>
      <c r="EI53" s="598"/>
      <c r="EJ53" s="598"/>
      <c r="EK53" s="598"/>
      <c r="EL53" s="598"/>
      <c r="EM53" s="598"/>
      <c r="EN53" s="598"/>
      <c r="EO53" s="598"/>
      <c r="EP53" s="598"/>
      <c r="EQ53" s="598"/>
      <c r="ER53" s="598"/>
      <c r="ES53" s="598"/>
      <c r="ET53" s="598"/>
      <c r="EU53" s="598"/>
      <c r="EV53" s="598"/>
      <c r="EW53" s="598"/>
      <c r="EX53" s="598"/>
      <c r="EY53" s="598"/>
      <c r="EZ53" s="598"/>
      <c r="FA53" s="598"/>
      <c r="FB53" s="598"/>
      <c r="FC53" s="598"/>
      <c r="FD53" s="598"/>
      <c r="FE53" s="598"/>
      <c r="FF53" s="598"/>
      <c r="FG53" s="598"/>
      <c r="FH53" s="598"/>
      <c r="FI53" s="598"/>
      <c r="FJ53" s="598"/>
      <c r="FK53" s="598"/>
      <c r="FL53" s="598"/>
      <c r="FM53" s="598"/>
      <c r="FN53" s="598"/>
      <c r="FO53" s="598"/>
      <c r="FP53" s="598"/>
      <c r="FQ53" s="598"/>
      <c r="FR53" s="598"/>
      <c r="FS53" s="598"/>
      <c r="FT53" s="598"/>
      <c r="FU53" s="598"/>
      <c r="FV53" s="598"/>
      <c r="FW53" s="598"/>
      <c r="FX53" s="598"/>
      <c r="FY53" s="598"/>
      <c r="FZ53" s="598"/>
      <c r="GA53" s="598"/>
      <c r="GB53" s="598"/>
      <c r="GC53" s="598"/>
      <c r="GD53" s="598"/>
      <c r="GE53" s="598"/>
      <c r="GF53" s="598"/>
      <c r="GG53" s="598"/>
      <c r="GH53" s="598"/>
      <c r="GI53" s="598"/>
      <c r="GJ53" s="598"/>
      <c r="GK53" s="598"/>
      <c r="GL53" s="598"/>
      <c r="GM53" s="598"/>
      <c r="GN53" s="598"/>
      <c r="GO53" s="598"/>
      <c r="GP53" s="598"/>
      <c r="GQ53" s="598"/>
      <c r="GR53" s="598"/>
      <c r="GS53" s="598"/>
      <c r="GT53" s="598"/>
      <c r="GU53" s="598"/>
      <c r="GV53" s="598"/>
      <c r="GW53" s="598"/>
      <c r="GX53" s="598"/>
      <c r="GY53" s="598"/>
      <c r="GZ53" s="598"/>
      <c r="HA53" s="598"/>
      <c r="HB53" s="598"/>
      <c r="HC53" s="598"/>
      <c r="HD53" s="598"/>
      <c r="HE53" s="598"/>
      <c r="HF53" s="598"/>
      <c r="HG53" s="598"/>
      <c r="HH53" s="598"/>
      <c r="HI53" s="598"/>
      <c r="HJ53" s="598"/>
      <c r="HK53" s="598"/>
      <c r="HL53" s="598"/>
      <c r="HM53" s="598"/>
      <c r="HN53" s="598"/>
      <c r="HO53" s="598"/>
      <c r="HP53" s="598"/>
      <c r="HQ53" s="598"/>
      <c r="HR53" s="598"/>
      <c r="HS53" s="598"/>
      <c r="HT53" s="598"/>
      <c r="HU53" s="598"/>
      <c r="HV53" s="598"/>
      <c r="HW53" s="598"/>
      <c r="HX53" s="598"/>
      <c r="HY53" s="598"/>
      <c r="HZ53" s="598"/>
      <c r="IA53" s="598"/>
      <c r="IB53" s="598"/>
      <c r="IC53" s="598"/>
      <c r="ID53" s="598"/>
      <c r="IE53" s="598"/>
      <c r="IF53" s="598"/>
      <c r="IG53" s="598"/>
      <c r="IH53" s="598"/>
      <c r="II53" s="598"/>
      <c r="IJ53" s="598"/>
      <c r="IK53" s="598"/>
      <c r="IL53" s="598"/>
      <c r="IM53" s="598"/>
      <c r="IN53" s="598"/>
      <c r="IO53" s="598"/>
      <c r="IP53" s="598"/>
      <c r="IQ53" s="598"/>
      <c r="IR53" s="598"/>
      <c r="IS53" s="598"/>
      <c r="IT53" s="598"/>
      <c r="IU53" s="598"/>
      <c r="IV53" s="598"/>
      <c r="IW53" s="598"/>
      <c r="IX53" s="598"/>
      <c r="IY53" s="598"/>
      <c r="IZ53" s="598"/>
      <c r="JA53" s="598"/>
      <c r="JB53" s="598"/>
      <c r="JC53" s="598"/>
      <c r="JD53" s="598"/>
      <c r="JE53" s="598"/>
      <c r="JF53" s="598"/>
      <c r="JG53" s="598"/>
      <c r="JH53" s="598"/>
      <c r="JI53" s="598"/>
      <c r="JJ53" s="598"/>
      <c r="JK53" s="598"/>
      <c r="JL53" s="598"/>
      <c r="JM53" s="598"/>
      <c r="JN53" s="598"/>
      <c r="JO53" s="598"/>
      <c r="JP53" s="598"/>
      <c r="JQ53" s="598"/>
      <c r="JR53" s="598"/>
      <c r="JS53" s="598"/>
      <c r="JT53" s="598"/>
      <c r="JU53" s="598"/>
      <c r="JV53" s="598"/>
      <c r="JW53" s="598"/>
      <c r="JX53" s="598"/>
      <c r="JY53" s="598"/>
      <c r="JZ53" s="598"/>
      <c r="KA53" s="598"/>
      <c r="KB53" s="598"/>
      <c r="KC53" s="598"/>
      <c r="KD53" s="598"/>
      <c r="KE53" s="598"/>
      <c r="KF53" s="598"/>
      <c r="KG53" s="598"/>
      <c r="KH53" s="598"/>
      <c r="KI53" s="598"/>
      <c r="KJ53" s="598"/>
      <c r="KK53" s="598"/>
      <c r="KL53" s="598"/>
      <c r="KM53" s="598"/>
      <c r="KN53" s="598"/>
      <c r="KO53" s="598"/>
      <c r="KP53" s="598"/>
      <c r="KQ53" s="598"/>
      <c r="KR53" s="598"/>
      <c r="KS53" s="598"/>
      <c r="KT53" s="598"/>
      <c r="KU53" s="598"/>
      <c r="KV53" s="598"/>
      <c r="KW53" s="598"/>
      <c r="KX53" s="598"/>
      <c r="KY53" s="598"/>
      <c r="KZ53" s="598"/>
      <c r="LA53" s="598"/>
      <c r="LB53" s="598"/>
      <c r="LC53" s="598"/>
      <c r="LD53" s="598"/>
      <c r="LE53" s="598"/>
      <c r="LF53" s="598"/>
      <c r="LG53" s="598"/>
      <c r="LH53" s="598"/>
      <c r="LI53" s="598"/>
      <c r="LJ53" s="598"/>
      <c r="LK53" s="598"/>
      <c r="LL53" s="598"/>
      <c r="LM53" s="598"/>
      <c r="LN53" s="598"/>
      <c r="LO53" s="598"/>
      <c r="LP53" s="598"/>
      <c r="LQ53" s="598"/>
      <c r="LR53" s="598"/>
      <c r="LS53" s="598"/>
      <c r="LT53" s="598"/>
      <c r="LU53" s="598"/>
      <c r="LV53" s="598"/>
      <c r="LW53" s="598"/>
      <c r="LX53" s="598"/>
      <c r="LY53" s="598"/>
      <c r="LZ53" s="598"/>
      <c r="MA53" s="598"/>
      <c r="MB53" s="598"/>
      <c r="MC53" s="598"/>
      <c r="MD53" s="598"/>
      <c r="ME53" s="598"/>
      <c r="MF53" s="598"/>
      <c r="MG53" s="598"/>
      <c r="MH53" s="598"/>
      <c r="MI53" s="598"/>
      <c r="MJ53" s="598"/>
      <c r="MK53" s="598"/>
      <c r="ML53" s="598"/>
      <c r="MM53" s="598"/>
      <c r="MN53" s="598"/>
      <c r="MO53" s="598"/>
      <c r="MP53" s="598"/>
      <c r="MQ53" s="598"/>
      <c r="MR53" s="598"/>
      <c r="MS53" s="598"/>
      <c r="MT53" s="598"/>
      <c r="MU53" s="598"/>
      <c r="MV53" s="598"/>
      <c r="MW53" s="598"/>
      <c r="MX53" s="598"/>
      <c r="MY53" s="598"/>
      <c r="MZ53" s="598"/>
      <c r="NA53" s="598"/>
      <c r="NB53" s="598"/>
      <c r="NC53" s="598"/>
      <c r="ND53" s="598"/>
      <c r="NE53" s="598"/>
      <c r="NF53" s="598"/>
      <c r="NG53" s="598"/>
      <c r="NH53" s="598"/>
      <c r="NI53" s="598"/>
      <c r="NJ53" s="598"/>
      <c r="NK53" s="598"/>
      <c r="NL53" s="598"/>
      <c r="NM53" s="598"/>
      <c r="NN53" s="598"/>
      <c r="NO53" s="598"/>
      <c r="NP53" s="598"/>
      <c r="NQ53" s="598"/>
      <c r="NR53" s="598"/>
      <c r="NS53" s="598"/>
      <c r="NT53" s="598"/>
      <c r="NU53" s="598"/>
      <c r="NV53" s="598"/>
      <c r="NW53" s="598"/>
      <c r="NX53" s="598"/>
      <c r="NY53" s="598"/>
      <c r="NZ53" s="598"/>
      <c r="OA53" s="598"/>
      <c r="OB53" s="598"/>
      <c r="OC53" s="598"/>
      <c r="OD53" s="598"/>
      <c r="OE53" s="598"/>
      <c r="OF53" s="598"/>
      <c r="OG53" s="598"/>
      <c r="OH53" s="598"/>
      <c r="OI53" s="598"/>
      <c r="OJ53" s="598"/>
      <c r="OK53" s="598"/>
      <c r="OL53" s="598"/>
      <c r="OM53" s="598"/>
      <c r="ON53" s="598"/>
      <c r="OO53" s="598"/>
      <c r="OP53" s="598"/>
      <c r="OQ53" s="598"/>
      <c r="OR53" s="598"/>
      <c r="OS53" s="598"/>
      <c r="OT53" s="598"/>
      <c r="OU53" s="598"/>
      <c r="OV53" s="598"/>
      <c r="OW53" s="598"/>
      <c r="OX53" s="598"/>
      <c r="OY53" s="598"/>
      <c r="OZ53" s="598"/>
      <c r="PA53" s="598"/>
      <c r="PB53" s="598"/>
      <c r="PC53" s="598"/>
      <c r="PD53" s="598"/>
      <c r="PE53" s="598"/>
      <c r="PF53" s="598"/>
      <c r="PG53" s="598"/>
      <c r="PH53" s="598"/>
      <c r="PI53" s="598"/>
      <c r="PJ53" s="598"/>
      <c r="PK53" s="598"/>
      <c r="PL53" s="598"/>
      <c r="PM53" s="598"/>
      <c r="PN53" s="598"/>
      <c r="PO53" s="598"/>
      <c r="PP53" s="598"/>
      <c r="PQ53" s="598"/>
      <c r="PR53" s="598"/>
      <c r="PS53" s="598"/>
      <c r="PT53" s="598"/>
      <c r="PU53" s="598"/>
      <c r="PV53" s="598"/>
      <c r="PW53" s="598"/>
      <c r="PX53" s="598"/>
      <c r="PY53" s="598"/>
      <c r="PZ53" s="598"/>
      <c r="QA53" s="598"/>
      <c r="QB53" s="598"/>
      <c r="QC53" s="598"/>
      <c r="QD53" s="598"/>
      <c r="QE53" s="598"/>
      <c r="QF53" s="598"/>
      <c r="QG53" s="598"/>
      <c r="QH53" s="598"/>
      <c r="QI53" s="598"/>
      <c r="QJ53" s="598"/>
      <c r="QK53" s="598"/>
      <c r="QL53" s="598"/>
      <c r="QM53" s="598"/>
      <c r="QN53" s="598"/>
      <c r="QO53" s="598"/>
      <c r="QP53" s="598"/>
      <c r="QQ53" s="598"/>
      <c r="QR53" s="598"/>
      <c r="QS53" s="598"/>
      <c r="QT53" s="598"/>
      <c r="QU53" s="598"/>
      <c r="QV53" s="598"/>
      <c r="QW53" s="598"/>
      <c r="QX53" s="598"/>
      <c r="QY53" s="598"/>
      <c r="QZ53" s="598"/>
      <c r="RA53" s="598"/>
      <c r="RB53" s="598"/>
      <c r="RC53" s="598"/>
      <c r="RD53" s="598"/>
      <c r="RE53" s="598"/>
      <c r="RF53" s="598"/>
      <c r="RG53" s="598"/>
      <c r="RH53" s="598"/>
      <c r="RI53" s="598"/>
      <c r="RJ53" s="598"/>
      <c r="RK53" s="598"/>
      <c r="RL53" s="598"/>
      <c r="RM53" s="598"/>
      <c r="RN53" s="598"/>
      <c r="RO53" s="598"/>
      <c r="RP53" s="598"/>
      <c r="RQ53" s="598"/>
      <c r="RR53" s="598"/>
      <c r="RS53" s="598"/>
      <c r="RT53" s="598"/>
      <c r="RU53" s="598"/>
      <c r="RV53" s="598"/>
      <c r="RW53" s="598"/>
      <c r="RX53" s="598"/>
      <c r="RY53" s="598"/>
      <c r="RZ53" s="598"/>
      <c r="SA53" s="598"/>
      <c r="SB53" s="598"/>
      <c r="SC53" s="598"/>
      <c r="SD53" s="598"/>
      <c r="SE53" s="598"/>
      <c r="SF53" s="598"/>
      <c r="SG53" s="598"/>
      <c r="SH53" s="598"/>
      <c r="SI53" s="598"/>
      <c r="SJ53" s="598"/>
      <c r="SK53" s="598"/>
      <c r="SL53" s="598"/>
      <c r="SM53" s="598"/>
      <c r="SN53" s="598"/>
      <c r="SO53" s="598"/>
      <c r="SP53" s="598"/>
      <c r="SQ53" s="598"/>
      <c r="SR53" s="598"/>
      <c r="SS53" s="598"/>
      <c r="ST53" s="598"/>
      <c r="SU53" s="598"/>
      <c r="SV53" s="598"/>
      <c r="SW53" s="598"/>
      <c r="SX53" s="598"/>
      <c r="SY53" s="598"/>
      <c r="SZ53" s="598"/>
      <c r="TA53" s="598"/>
      <c r="TB53" s="598"/>
      <c r="TC53" s="598"/>
      <c r="TD53" s="598"/>
      <c r="TE53" s="598"/>
      <c r="TF53" s="598"/>
      <c r="TG53" s="598"/>
      <c r="TH53" s="598"/>
      <c r="TI53" s="598"/>
      <c r="TJ53" s="598"/>
      <c r="TK53" s="598"/>
      <c r="TL53" s="598"/>
      <c r="TM53" s="598"/>
      <c r="TN53" s="598"/>
      <c r="TO53" s="598"/>
      <c r="TP53" s="598"/>
      <c r="TQ53" s="598"/>
      <c r="TR53" s="598"/>
      <c r="TS53" s="598"/>
      <c r="TT53" s="598"/>
      <c r="TU53" s="598"/>
      <c r="TV53" s="598"/>
      <c r="TW53" s="598"/>
      <c r="TX53" s="598"/>
      <c r="TY53" s="598"/>
      <c r="TZ53" s="598"/>
      <c r="UA53" s="598"/>
      <c r="UB53" s="598"/>
      <c r="UC53" s="598"/>
      <c r="UD53" s="598"/>
      <c r="UE53" s="598"/>
      <c r="UF53" s="598"/>
      <c r="UG53" s="598"/>
      <c r="UH53" s="598"/>
      <c r="UI53" s="598"/>
      <c r="UJ53" s="598"/>
      <c r="UK53" s="598"/>
      <c r="UL53" s="598"/>
      <c r="UM53" s="598"/>
      <c r="UN53" s="598"/>
      <c r="UO53" s="598"/>
      <c r="UP53" s="598"/>
      <c r="UQ53" s="598"/>
      <c r="UR53" s="598"/>
      <c r="US53" s="598"/>
      <c r="UT53" s="598"/>
      <c r="UU53" s="598"/>
      <c r="UV53" s="598"/>
      <c r="UW53" s="598"/>
      <c r="UX53" s="598"/>
      <c r="UY53" s="598"/>
      <c r="UZ53" s="598"/>
      <c r="VA53" s="598"/>
      <c r="VB53" s="598"/>
      <c r="VC53" s="598"/>
      <c r="VD53" s="598"/>
      <c r="VE53" s="598"/>
      <c r="VF53" s="598"/>
      <c r="VG53" s="598"/>
      <c r="VH53" s="598"/>
      <c r="VI53" s="598"/>
      <c r="VJ53" s="598"/>
      <c r="VK53" s="598"/>
      <c r="VL53" s="598"/>
      <c r="VM53" s="598"/>
      <c r="VN53" s="598"/>
      <c r="VO53" s="598"/>
      <c r="VP53" s="598"/>
      <c r="VQ53" s="598"/>
      <c r="VR53" s="598"/>
      <c r="VS53" s="598"/>
      <c r="VT53" s="598"/>
      <c r="VU53" s="598"/>
      <c r="VV53" s="598"/>
      <c r="VW53" s="598"/>
      <c r="VX53" s="598"/>
      <c r="VY53" s="598"/>
      <c r="VZ53" s="598"/>
      <c r="WA53" s="598"/>
      <c r="WB53" s="598"/>
      <c r="WC53" s="598"/>
      <c r="WD53" s="598"/>
      <c r="WE53" s="598"/>
      <c r="WF53" s="598"/>
      <c r="WG53" s="598"/>
      <c r="WH53" s="598"/>
      <c r="WI53" s="598"/>
      <c r="WJ53" s="598"/>
      <c r="WK53" s="598"/>
      <c r="WL53" s="598"/>
      <c r="WM53" s="598"/>
      <c r="WN53" s="598"/>
      <c r="WO53" s="598"/>
      <c r="WP53" s="598"/>
      <c r="WQ53" s="598"/>
      <c r="WR53" s="598"/>
      <c r="WS53" s="598"/>
      <c r="WT53" s="598"/>
      <c r="WU53" s="598"/>
      <c r="WV53" s="598"/>
      <c r="WW53" s="598"/>
      <c r="WX53" s="598"/>
      <c r="WY53" s="598"/>
      <c r="WZ53" s="598"/>
      <c r="XA53" s="598"/>
      <c r="XB53" s="598"/>
      <c r="XC53" s="598"/>
      <c r="XD53" s="598"/>
      <c r="XE53" s="598"/>
      <c r="XF53" s="598"/>
      <c r="XG53" s="598"/>
      <c r="XH53" s="598"/>
      <c r="XI53" s="598"/>
      <c r="XJ53" s="598"/>
      <c r="XK53" s="598"/>
      <c r="XL53" s="598"/>
      <c r="XM53" s="598"/>
      <c r="XN53" s="598"/>
      <c r="XO53" s="598"/>
      <c r="XP53" s="598"/>
      <c r="XQ53" s="598"/>
      <c r="XR53" s="598"/>
      <c r="XS53" s="598"/>
      <c r="XT53" s="598"/>
      <c r="XU53" s="598"/>
      <c r="XV53" s="598"/>
      <c r="XW53" s="598"/>
      <c r="XX53" s="598"/>
      <c r="XY53" s="598"/>
      <c r="XZ53" s="598"/>
      <c r="YA53" s="598"/>
      <c r="YB53" s="598"/>
      <c r="YC53" s="598"/>
      <c r="YD53" s="598"/>
      <c r="YE53" s="598"/>
      <c r="YF53" s="598"/>
      <c r="YG53" s="598"/>
      <c r="YH53" s="598"/>
      <c r="YI53" s="598"/>
      <c r="YJ53" s="598"/>
      <c r="YK53" s="598"/>
      <c r="YL53" s="598"/>
      <c r="YM53" s="598"/>
      <c r="YN53" s="598"/>
      <c r="YO53" s="598"/>
      <c r="YP53" s="598"/>
      <c r="YQ53" s="598"/>
      <c r="YR53" s="598"/>
      <c r="YS53" s="598"/>
      <c r="YT53" s="598"/>
      <c r="YU53" s="598"/>
      <c r="YV53" s="598"/>
      <c r="YW53" s="598"/>
      <c r="YX53" s="598"/>
      <c r="YY53" s="598"/>
      <c r="YZ53" s="598"/>
      <c r="ZA53" s="598"/>
      <c r="ZB53" s="598"/>
      <c r="ZC53" s="598"/>
      <c r="ZD53" s="598"/>
      <c r="ZE53" s="598"/>
      <c r="ZF53" s="598"/>
    </row>
    <row r="54" spans="1:682" s="599" customFormat="1" ht="15">
      <c r="A54" s="598"/>
      <c r="B54" s="598"/>
      <c r="C54" s="598"/>
      <c r="D54" s="598"/>
      <c r="E54" s="598"/>
      <c r="F54" s="598"/>
      <c r="G54" s="598"/>
      <c r="H54" s="598"/>
      <c r="I54" s="598"/>
      <c r="J54" s="598"/>
      <c r="K54" s="598"/>
      <c r="L54" s="598"/>
      <c r="M54" s="598"/>
      <c r="N54" s="598"/>
      <c r="O54" s="598"/>
      <c r="P54" s="598"/>
      <c r="Q54" s="598"/>
      <c r="R54" s="598"/>
      <c r="S54" s="598"/>
      <c r="T54" s="598"/>
      <c r="U54" s="598"/>
      <c r="V54" s="598"/>
      <c r="W54" s="598"/>
      <c r="X54" s="598"/>
      <c r="Y54" s="598"/>
      <c r="Z54" s="598"/>
      <c r="AA54" s="598"/>
      <c r="AB54" s="598"/>
      <c r="AC54" s="598"/>
      <c r="AD54" s="598"/>
      <c r="AE54" s="598"/>
      <c r="AF54" s="598"/>
      <c r="AG54" s="598"/>
      <c r="AH54" s="598"/>
      <c r="AI54" s="598"/>
      <c r="AJ54" s="598"/>
      <c r="AK54" s="598"/>
      <c r="AL54" s="598"/>
      <c r="AM54" s="598"/>
      <c r="AN54" s="598"/>
      <c r="AO54" s="598"/>
      <c r="AP54" s="598"/>
      <c r="AQ54" s="598"/>
      <c r="AR54" s="598"/>
      <c r="AS54" s="598"/>
      <c r="AT54" s="598"/>
      <c r="AU54" s="598"/>
      <c r="AV54" s="598"/>
      <c r="AW54" s="598"/>
      <c r="AX54" s="598"/>
      <c r="AY54" s="598"/>
      <c r="AZ54" s="598"/>
      <c r="BA54" s="598"/>
      <c r="BB54" s="598"/>
      <c r="BC54" s="598"/>
      <c r="BD54" s="598"/>
      <c r="BE54" s="598"/>
      <c r="BF54" s="598"/>
      <c r="BG54" s="598"/>
      <c r="BH54" s="598"/>
      <c r="BI54" s="598"/>
      <c r="BJ54" s="598"/>
      <c r="BK54" s="598"/>
      <c r="BL54" s="598"/>
      <c r="BM54" s="598"/>
      <c r="BN54" s="598"/>
      <c r="BO54" s="598"/>
      <c r="BP54" s="598"/>
      <c r="BQ54" s="598"/>
      <c r="BR54" s="598"/>
      <c r="BS54" s="598"/>
      <c r="BT54" s="598"/>
      <c r="BU54" s="598"/>
      <c r="BV54" s="598"/>
      <c r="BW54" s="598"/>
      <c r="BX54" s="598"/>
      <c r="BY54" s="598"/>
      <c r="BZ54" s="598"/>
      <c r="CA54" s="598"/>
      <c r="CB54" s="598"/>
      <c r="CC54" s="598"/>
      <c r="CD54" s="598"/>
      <c r="CE54" s="598"/>
      <c r="CF54" s="598"/>
      <c r="CG54" s="598"/>
      <c r="CH54" s="598"/>
      <c r="CI54" s="598"/>
      <c r="CJ54" s="598"/>
      <c r="CK54" s="598"/>
      <c r="CL54" s="598"/>
      <c r="CM54" s="598"/>
      <c r="CN54" s="598"/>
      <c r="CO54" s="598"/>
      <c r="CP54" s="598"/>
      <c r="CQ54" s="598"/>
      <c r="CR54" s="598"/>
      <c r="CS54" s="598"/>
      <c r="CT54" s="598"/>
      <c r="CU54" s="598"/>
      <c r="CV54" s="598"/>
      <c r="CW54" s="598"/>
      <c r="CX54" s="598"/>
      <c r="CY54" s="598"/>
      <c r="CZ54" s="598"/>
      <c r="DA54" s="598"/>
      <c r="DB54" s="598"/>
      <c r="DC54" s="598"/>
      <c r="DD54" s="598"/>
      <c r="DE54" s="598"/>
      <c r="DF54" s="598"/>
      <c r="DG54" s="598"/>
      <c r="DH54" s="598"/>
      <c r="DI54" s="598"/>
      <c r="DJ54" s="598"/>
      <c r="DK54" s="598"/>
      <c r="DL54" s="598"/>
      <c r="DM54" s="598"/>
      <c r="DN54" s="598"/>
      <c r="DO54" s="598"/>
      <c r="DP54" s="598"/>
      <c r="DQ54" s="598"/>
      <c r="DR54" s="598"/>
      <c r="DS54" s="598"/>
      <c r="DT54" s="598"/>
      <c r="DU54" s="598"/>
      <c r="DV54" s="598"/>
      <c r="DW54" s="598"/>
      <c r="DX54" s="598"/>
      <c r="DY54" s="598"/>
      <c r="DZ54" s="598"/>
      <c r="EA54" s="598"/>
      <c r="EB54" s="598"/>
      <c r="EC54" s="598"/>
      <c r="ED54" s="598"/>
      <c r="EE54" s="598"/>
      <c r="EF54" s="598"/>
      <c r="EG54" s="598"/>
      <c r="EH54" s="598"/>
      <c r="EI54" s="598"/>
      <c r="EJ54" s="598"/>
      <c r="EK54" s="598"/>
      <c r="EL54" s="598"/>
      <c r="EM54" s="598"/>
      <c r="EN54" s="598"/>
      <c r="EO54" s="598"/>
      <c r="EP54" s="598"/>
      <c r="EQ54" s="598"/>
      <c r="ER54" s="598"/>
      <c r="ES54" s="598"/>
      <c r="ET54" s="598"/>
      <c r="EU54" s="598"/>
      <c r="EV54" s="598"/>
      <c r="EW54" s="598"/>
      <c r="EX54" s="598"/>
      <c r="EY54" s="598"/>
      <c r="EZ54" s="598"/>
      <c r="FA54" s="598"/>
      <c r="FB54" s="598"/>
      <c r="FC54" s="598"/>
      <c r="FD54" s="598"/>
      <c r="FE54" s="598"/>
      <c r="FF54" s="598"/>
      <c r="FG54" s="598"/>
      <c r="FH54" s="598"/>
      <c r="FI54" s="598"/>
      <c r="FJ54" s="598"/>
      <c r="FK54" s="598"/>
      <c r="FL54" s="598"/>
      <c r="FM54" s="598"/>
      <c r="FN54" s="598"/>
      <c r="FO54" s="598"/>
      <c r="FP54" s="598"/>
      <c r="FQ54" s="598"/>
      <c r="FR54" s="598"/>
      <c r="FS54" s="598"/>
      <c r="FT54" s="598"/>
      <c r="FU54" s="598"/>
      <c r="FV54" s="598"/>
      <c r="FW54" s="598"/>
      <c r="FX54" s="598"/>
      <c r="FY54" s="598"/>
      <c r="FZ54" s="598"/>
      <c r="GA54" s="598"/>
      <c r="GB54" s="598"/>
      <c r="GC54" s="598"/>
      <c r="GD54" s="598"/>
      <c r="GE54" s="598"/>
      <c r="GF54" s="598"/>
      <c r="GG54" s="598"/>
      <c r="GH54" s="598"/>
      <c r="GI54" s="598"/>
      <c r="GJ54" s="598"/>
      <c r="GK54" s="598"/>
      <c r="GL54" s="598"/>
      <c r="GM54" s="598"/>
      <c r="GN54" s="598"/>
      <c r="GO54" s="598"/>
      <c r="GP54" s="598"/>
      <c r="GQ54" s="598"/>
      <c r="GR54" s="598"/>
      <c r="GS54" s="598"/>
      <c r="GT54" s="598"/>
      <c r="GU54" s="598"/>
      <c r="GV54" s="598"/>
      <c r="GW54" s="598"/>
      <c r="GX54" s="598"/>
      <c r="GY54" s="598"/>
      <c r="GZ54" s="598"/>
      <c r="HA54" s="598"/>
      <c r="HB54" s="598"/>
      <c r="HC54" s="598"/>
      <c r="HD54" s="598"/>
      <c r="HE54" s="598"/>
      <c r="HF54" s="598"/>
      <c r="HG54" s="598"/>
      <c r="HH54" s="598"/>
      <c r="HI54" s="598"/>
      <c r="HJ54" s="598"/>
      <c r="HK54" s="598"/>
      <c r="HL54" s="598"/>
      <c r="HM54" s="598"/>
      <c r="HN54" s="598"/>
      <c r="HO54" s="598"/>
      <c r="HP54" s="598"/>
      <c r="HQ54" s="598"/>
      <c r="HR54" s="598"/>
      <c r="HS54" s="598"/>
      <c r="HT54" s="598"/>
      <c r="HU54" s="598"/>
      <c r="HV54" s="598"/>
      <c r="HW54" s="598"/>
      <c r="HX54" s="598"/>
      <c r="HY54" s="598"/>
      <c r="HZ54" s="598"/>
      <c r="IA54" s="598"/>
      <c r="IB54" s="598"/>
      <c r="IC54" s="598"/>
      <c r="ID54" s="598"/>
      <c r="IE54" s="598"/>
      <c r="IF54" s="598"/>
      <c r="IG54" s="598"/>
      <c r="IH54" s="598"/>
      <c r="II54" s="598"/>
      <c r="IJ54" s="598"/>
      <c r="IK54" s="598"/>
      <c r="IL54" s="598"/>
      <c r="IM54" s="598"/>
      <c r="IN54" s="598"/>
      <c r="IO54" s="598"/>
      <c r="IP54" s="598"/>
      <c r="IQ54" s="598"/>
      <c r="IR54" s="598"/>
      <c r="IS54" s="598"/>
      <c r="IT54" s="598"/>
      <c r="IU54" s="598"/>
      <c r="IV54" s="598"/>
      <c r="IW54" s="598"/>
      <c r="IX54" s="598"/>
      <c r="IY54" s="598"/>
      <c r="IZ54" s="598"/>
      <c r="JA54" s="598"/>
      <c r="JB54" s="598"/>
      <c r="JC54" s="598"/>
      <c r="JD54" s="598"/>
      <c r="JE54" s="598"/>
      <c r="JF54" s="598"/>
      <c r="JG54" s="598"/>
      <c r="JH54" s="598"/>
      <c r="JI54" s="598"/>
      <c r="JJ54" s="598"/>
      <c r="JK54" s="598"/>
      <c r="JL54" s="598"/>
      <c r="JM54" s="598"/>
      <c r="JN54" s="598"/>
      <c r="JO54" s="598"/>
      <c r="JP54" s="598"/>
      <c r="JQ54" s="598"/>
      <c r="JR54" s="598"/>
      <c r="JS54" s="598"/>
      <c r="JT54" s="598"/>
      <c r="JU54" s="598"/>
      <c r="JV54" s="598"/>
      <c r="JW54" s="598"/>
      <c r="JX54" s="598"/>
      <c r="JY54" s="598"/>
      <c r="JZ54" s="598"/>
      <c r="KA54" s="598"/>
      <c r="KB54" s="598"/>
      <c r="KC54" s="598"/>
      <c r="KD54" s="598"/>
      <c r="KE54" s="598"/>
      <c r="KF54" s="598"/>
      <c r="KG54" s="598"/>
      <c r="KH54" s="598"/>
      <c r="KI54" s="598"/>
      <c r="KJ54" s="598"/>
      <c r="KK54" s="598"/>
      <c r="KL54" s="598"/>
      <c r="KM54" s="598"/>
      <c r="KN54" s="598"/>
      <c r="KO54" s="598"/>
      <c r="KP54" s="598"/>
      <c r="KQ54" s="598"/>
      <c r="KR54" s="598"/>
      <c r="KS54" s="598"/>
      <c r="KT54" s="598"/>
      <c r="KU54" s="598"/>
      <c r="KV54" s="598"/>
      <c r="KW54" s="598"/>
      <c r="KX54" s="598"/>
      <c r="KY54" s="598"/>
      <c r="KZ54" s="598"/>
      <c r="LA54" s="598"/>
      <c r="LB54" s="598"/>
      <c r="LC54" s="598"/>
      <c r="LD54" s="598"/>
      <c r="LE54" s="598"/>
      <c r="LF54" s="598"/>
      <c r="LG54" s="598"/>
      <c r="LH54" s="598"/>
      <c r="LI54" s="598"/>
      <c r="LJ54" s="598"/>
      <c r="LK54" s="598"/>
      <c r="LL54" s="598"/>
      <c r="LM54" s="598"/>
      <c r="LN54" s="598"/>
      <c r="LO54" s="598"/>
      <c r="LP54" s="598"/>
      <c r="LQ54" s="598"/>
      <c r="LR54" s="598"/>
      <c r="LS54" s="598"/>
      <c r="LT54" s="598"/>
      <c r="LU54" s="598"/>
      <c r="LV54" s="598"/>
      <c r="LW54" s="598"/>
      <c r="LX54" s="598"/>
      <c r="LY54" s="598"/>
      <c r="LZ54" s="598"/>
      <c r="MA54" s="598"/>
      <c r="MB54" s="598"/>
      <c r="MC54" s="598"/>
      <c r="MD54" s="598"/>
      <c r="ME54" s="598"/>
      <c r="MF54" s="598"/>
      <c r="MG54" s="598"/>
      <c r="MH54" s="598"/>
      <c r="MI54" s="598"/>
      <c r="MJ54" s="598"/>
      <c r="MK54" s="598"/>
      <c r="ML54" s="598"/>
      <c r="MM54" s="598"/>
      <c r="MN54" s="598"/>
      <c r="MO54" s="598"/>
      <c r="MP54" s="598"/>
      <c r="MQ54" s="598"/>
      <c r="MR54" s="598"/>
      <c r="MS54" s="598"/>
      <c r="MT54" s="598"/>
      <c r="MU54" s="598"/>
      <c r="MV54" s="598"/>
      <c r="MW54" s="598"/>
      <c r="MX54" s="598"/>
      <c r="MY54" s="598"/>
      <c r="MZ54" s="598"/>
      <c r="NA54" s="598"/>
      <c r="NB54" s="598"/>
      <c r="NC54" s="598"/>
      <c r="ND54" s="598"/>
      <c r="NE54" s="598"/>
      <c r="NF54" s="598"/>
      <c r="NG54" s="598"/>
      <c r="NH54" s="598"/>
      <c r="NI54" s="598"/>
      <c r="NJ54" s="598"/>
      <c r="NK54" s="598"/>
      <c r="NL54" s="598"/>
      <c r="NM54" s="598"/>
      <c r="NN54" s="598"/>
      <c r="NO54" s="598"/>
      <c r="NP54" s="598"/>
      <c r="NQ54" s="598"/>
      <c r="NR54" s="598"/>
      <c r="NS54" s="598"/>
      <c r="NT54" s="598"/>
      <c r="NU54" s="598"/>
      <c r="NV54" s="598"/>
      <c r="NW54" s="598"/>
      <c r="NX54" s="598"/>
      <c r="NY54" s="598"/>
      <c r="NZ54" s="598"/>
      <c r="OA54" s="598"/>
      <c r="OB54" s="598"/>
      <c r="OC54" s="598"/>
      <c r="OD54" s="598"/>
      <c r="OE54" s="598"/>
      <c r="OF54" s="598"/>
      <c r="OG54" s="598"/>
      <c r="OH54" s="598"/>
      <c r="OI54" s="598"/>
      <c r="OJ54" s="598"/>
      <c r="OK54" s="598"/>
      <c r="OL54" s="598"/>
      <c r="OM54" s="598"/>
      <c r="ON54" s="598"/>
      <c r="OO54" s="598"/>
      <c r="OP54" s="598"/>
      <c r="OQ54" s="598"/>
      <c r="OR54" s="598"/>
      <c r="OS54" s="598"/>
      <c r="OT54" s="598"/>
      <c r="OU54" s="598"/>
      <c r="OV54" s="598"/>
      <c r="OW54" s="598"/>
      <c r="OX54" s="598"/>
      <c r="OY54" s="598"/>
      <c r="OZ54" s="598"/>
      <c r="PA54" s="598"/>
      <c r="PB54" s="598"/>
      <c r="PC54" s="598"/>
      <c r="PD54" s="598"/>
      <c r="PE54" s="598"/>
      <c r="PF54" s="598"/>
      <c r="PG54" s="598"/>
      <c r="PH54" s="598"/>
      <c r="PI54" s="598"/>
      <c r="PJ54" s="598"/>
      <c r="PK54" s="598"/>
      <c r="PL54" s="598"/>
      <c r="PM54" s="598"/>
      <c r="PN54" s="598"/>
      <c r="PO54" s="598"/>
      <c r="PP54" s="598"/>
      <c r="PQ54" s="598"/>
      <c r="PR54" s="598"/>
      <c r="PS54" s="598"/>
      <c r="PT54" s="598"/>
      <c r="PU54" s="598"/>
      <c r="PV54" s="598"/>
      <c r="PW54" s="598"/>
      <c r="PX54" s="598"/>
      <c r="PY54" s="598"/>
      <c r="PZ54" s="598"/>
      <c r="QA54" s="598"/>
      <c r="QB54" s="598"/>
      <c r="QC54" s="598"/>
      <c r="QD54" s="598"/>
      <c r="QE54" s="598"/>
      <c r="QF54" s="598"/>
      <c r="QG54" s="598"/>
      <c r="QH54" s="598"/>
      <c r="QI54" s="598"/>
      <c r="QJ54" s="598"/>
      <c r="QK54" s="598"/>
      <c r="QL54" s="598"/>
      <c r="QM54" s="598"/>
      <c r="QN54" s="598"/>
      <c r="QO54" s="598"/>
      <c r="QP54" s="598"/>
      <c r="QQ54" s="598"/>
      <c r="QR54" s="598"/>
      <c r="QS54" s="598"/>
      <c r="QT54" s="598"/>
      <c r="QU54" s="598"/>
      <c r="QV54" s="598"/>
      <c r="QW54" s="598"/>
      <c r="QX54" s="598"/>
      <c r="QY54" s="598"/>
      <c r="QZ54" s="598"/>
      <c r="RA54" s="598"/>
      <c r="RB54" s="598"/>
      <c r="RC54" s="598"/>
      <c r="RD54" s="598"/>
      <c r="RE54" s="598"/>
      <c r="RF54" s="598"/>
      <c r="RG54" s="598"/>
      <c r="RH54" s="598"/>
      <c r="RI54" s="598"/>
      <c r="RJ54" s="598"/>
      <c r="RK54" s="598"/>
      <c r="RL54" s="598"/>
      <c r="RM54" s="598"/>
      <c r="RN54" s="598"/>
      <c r="RO54" s="598"/>
      <c r="RP54" s="598"/>
      <c r="RQ54" s="598"/>
      <c r="RR54" s="598"/>
      <c r="RS54" s="598"/>
      <c r="RT54" s="598"/>
      <c r="RU54" s="598"/>
      <c r="RV54" s="598"/>
      <c r="RW54" s="598"/>
      <c r="RX54" s="598"/>
      <c r="RY54" s="598"/>
      <c r="RZ54" s="598"/>
      <c r="SA54" s="598"/>
      <c r="SB54" s="598"/>
      <c r="SC54" s="598"/>
      <c r="SD54" s="598"/>
      <c r="SE54" s="598"/>
      <c r="SF54" s="598"/>
      <c r="SG54" s="598"/>
      <c r="SH54" s="598"/>
      <c r="SI54" s="598"/>
      <c r="SJ54" s="598"/>
      <c r="SK54" s="598"/>
      <c r="SL54" s="598"/>
      <c r="SM54" s="598"/>
      <c r="SN54" s="598"/>
      <c r="SO54" s="598"/>
      <c r="SP54" s="598"/>
      <c r="SQ54" s="598"/>
      <c r="SR54" s="598"/>
      <c r="SS54" s="598"/>
      <c r="ST54" s="598"/>
      <c r="SU54" s="598"/>
      <c r="SV54" s="598"/>
      <c r="SW54" s="598"/>
      <c r="SX54" s="598"/>
      <c r="SY54" s="598"/>
      <c r="SZ54" s="598"/>
      <c r="TA54" s="598"/>
      <c r="TB54" s="598"/>
      <c r="TC54" s="598"/>
      <c r="TD54" s="598"/>
      <c r="TE54" s="598"/>
      <c r="TF54" s="598"/>
      <c r="TG54" s="598"/>
      <c r="TH54" s="598"/>
      <c r="TI54" s="598"/>
      <c r="TJ54" s="598"/>
      <c r="TK54" s="598"/>
      <c r="TL54" s="598"/>
      <c r="TM54" s="598"/>
      <c r="TN54" s="598"/>
      <c r="TO54" s="598"/>
      <c r="TP54" s="598"/>
      <c r="TQ54" s="598"/>
      <c r="TR54" s="598"/>
      <c r="TS54" s="598"/>
      <c r="TT54" s="598"/>
      <c r="TU54" s="598"/>
      <c r="TV54" s="598"/>
      <c r="TW54" s="598"/>
      <c r="TX54" s="598"/>
      <c r="TY54" s="598"/>
      <c r="TZ54" s="598"/>
      <c r="UA54" s="598"/>
      <c r="UB54" s="598"/>
      <c r="UC54" s="598"/>
      <c r="UD54" s="598"/>
      <c r="UE54" s="598"/>
      <c r="UF54" s="598"/>
      <c r="UG54" s="598"/>
      <c r="UH54" s="598"/>
      <c r="UI54" s="598"/>
      <c r="UJ54" s="598"/>
      <c r="UK54" s="598"/>
      <c r="UL54" s="598"/>
      <c r="UM54" s="598"/>
      <c r="UN54" s="598"/>
      <c r="UO54" s="598"/>
      <c r="UP54" s="598"/>
      <c r="UQ54" s="598"/>
      <c r="UR54" s="598"/>
      <c r="US54" s="598"/>
      <c r="UT54" s="598"/>
      <c r="UU54" s="598"/>
      <c r="UV54" s="598"/>
      <c r="UW54" s="598"/>
      <c r="UX54" s="598"/>
      <c r="UY54" s="598"/>
      <c r="UZ54" s="598"/>
      <c r="VA54" s="598"/>
      <c r="VB54" s="598"/>
      <c r="VC54" s="598"/>
      <c r="VD54" s="598"/>
      <c r="VE54" s="598"/>
      <c r="VF54" s="598"/>
      <c r="VG54" s="598"/>
      <c r="VH54" s="598"/>
      <c r="VI54" s="598"/>
      <c r="VJ54" s="598"/>
      <c r="VK54" s="598"/>
      <c r="VL54" s="598"/>
      <c r="VM54" s="598"/>
      <c r="VN54" s="598"/>
      <c r="VO54" s="598"/>
      <c r="VP54" s="598"/>
      <c r="VQ54" s="598"/>
      <c r="VR54" s="598"/>
      <c r="VS54" s="598"/>
      <c r="VT54" s="598"/>
      <c r="VU54" s="598"/>
      <c r="VV54" s="598"/>
      <c r="VW54" s="598"/>
      <c r="VX54" s="598"/>
      <c r="VY54" s="598"/>
      <c r="VZ54" s="598"/>
      <c r="WA54" s="598"/>
      <c r="WB54" s="598"/>
      <c r="WC54" s="598"/>
      <c r="WD54" s="598"/>
      <c r="WE54" s="598"/>
      <c r="WF54" s="598"/>
      <c r="WG54" s="598"/>
      <c r="WH54" s="598"/>
      <c r="WI54" s="598"/>
      <c r="WJ54" s="598"/>
      <c r="WK54" s="598"/>
      <c r="WL54" s="598"/>
      <c r="WM54" s="598"/>
      <c r="WN54" s="598"/>
      <c r="WO54" s="598"/>
      <c r="WP54" s="598"/>
      <c r="WQ54" s="598"/>
      <c r="WR54" s="598"/>
      <c r="WS54" s="598"/>
      <c r="WT54" s="598"/>
      <c r="WU54" s="598"/>
      <c r="WV54" s="598"/>
      <c r="WW54" s="598"/>
      <c r="WX54" s="598"/>
      <c r="WY54" s="598"/>
      <c r="WZ54" s="598"/>
      <c r="XA54" s="598"/>
      <c r="XB54" s="598"/>
      <c r="XC54" s="598"/>
      <c r="XD54" s="598"/>
      <c r="XE54" s="598"/>
      <c r="XF54" s="598"/>
      <c r="XG54" s="598"/>
      <c r="XH54" s="598"/>
      <c r="XI54" s="598"/>
      <c r="XJ54" s="598"/>
      <c r="XK54" s="598"/>
      <c r="XL54" s="598"/>
      <c r="XM54" s="598"/>
      <c r="XN54" s="598"/>
      <c r="XO54" s="598"/>
      <c r="XP54" s="598"/>
      <c r="XQ54" s="598"/>
      <c r="XR54" s="598"/>
      <c r="XS54" s="598"/>
      <c r="XT54" s="598"/>
      <c r="XU54" s="598"/>
      <c r="XV54" s="598"/>
      <c r="XW54" s="598"/>
      <c r="XX54" s="598"/>
      <c r="XY54" s="598"/>
      <c r="XZ54" s="598"/>
      <c r="YA54" s="598"/>
      <c r="YB54" s="598"/>
      <c r="YC54" s="598"/>
      <c r="YD54" s="598"/>
      <c r="YE54" s="598"/>
      <c r="YF54" s="598"/>
      <c r="YG54" s="598"/>
      <c r="YH54" s="598"/>
      <c r="YI54" s="598"/>
      <c r="YJ54" s="598"/>
      <c r="YK54" s="598"/>
      <c r="YL54" s="598"/>
      <c r="YM54" s="598"/>
      <c r="YN54" s="598"/>
      <c r="YO54" s="598"/>
      <c r="YP54" s="598"/>
      <c r="YQ54" s="598"/>
      <c r="YR54" s="598"/>
      <c r="YS54" s="598"/>
      <c r="YT54" s="598"/>
      <c r="YU54" s="598"/>
      <c r="YV54" s="598"/>
      <c r="YW54" s="598"/>
      <c r="YX54" s="598"/>
      <c r="YY54" s="598"/>
      <c r="YZ54" s="598"/>
      <c r="ZA54" s="598"/>
      <c r="ZB54" s="598"/>
      <c r="ZC54" s="598"/>
      <c r="ZD54" s="598"/>
      <c r="ZE54" s="598"/>
      <c r="ZF54" s="598"/>
    </row>
  </sheetData>
  <mergeCells count="33">
    <mergeCell ref="S3:T3"/>
    <mergeCell ref="A1:F1"/>
    <mergeCell ref="G1:J1"/>
    <mergeCell ref="K1:L1"/>
    <mergeCell ref="A3:A4"/>
    <mergeCell ref="B3:B4"/>
    <mergeCell ref="C3:D3"/>
    <mergeCell ref="E3:F3"/>
    <mergeCell ref="G3:H3"/>
    <mergeCell ref="I3:J3"/>
    <mergeCell ref="A2:T2"/>
    <mergeCell ref="M3:N3"/>
    <mergeCell ref="B20:B22"/>
    <mergeCell ref="Q3:R3"/>
    <mergeCell ref="G20:J20"/>
    <mergeCell ref="K20:N20"/>
    <mergeCell ref="C20:F20"/>
    <mergeCell ref="M21:N21"/>
    <mergeCell ref="O21:O22"/>
    <mergeCell ref="P21:P22"/>
    <mergeCell ref="Q21:Q22"/>
    <mergeCell ref="O20:P20"/>
    <mergeCell ref="O3:P3"/>
    <mergeCell ref="A19:R19"/>
    <mergeCell ref="R21:R22"/>
    <mergeCell ref="Q20:R20"/>
    <mergeCell ref="C21:D21"/>
    <mergeCell ref="A20:A22"/>
    <mergeCell ref="G21:H21"/>
    <mergeCell ref="I21:J21"/>
    <mergeCell ref="K21:L21"/>
    <mergeCell ref="K3:L3"/>
    <mergeCell ref="E21:F21"/>
  </mergeCells>
  <printOptions horizontalCentered="1"/>
  <pageMargins left="0.7" right="0.7" top="0.75" bottom="0.75" header="0.3" footer="0.3"/>
  <pageSetup orientation="landscape"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Z31"/>
  <sheetViews>
    <sheetView view="pageBreakPreview" zoomScale="85" zoomScaleNormal="115" zoomScaleSheetLayoutView="85" workbookViewId="0">
      <selection activeCell="M36" sqref="M36"/>
    </sheetView>
  </sheetViews>
  <sheetFormatPr defaultColWidth="9.140625" defaultRowHeight="12.75"/>
  <cols>
    <col min="1" max="1" width="9.140625" style="558" customWidth="1"/>
    <col min="2" max="2" width="7.140625" style="558" customWidth="1"/>
    <col min="3" max="4" width="10.5703125" style="558" customWidth="1"/>
    <col min="5" max="6" width="8.28515625" style="558" customWidth="1"/>
    <col min="7" max="19" width="8.85546875" style="558" customWidth="1"/>
    <col min="20" max="20" width="10.7109375" style="558" customWidth="1"/>
    <col min="21" max="23" width="10.5703125" style="558" customWidth="1"/>
    <col min="24" max="16384" width="9.140625" style="558"/>
  </cols>
  <sheetData>
    <row r="1" spans="1:20" ht="15">
      <c r="A1" s="1222" t="s">
        <v>821</v>
      </c>
      <c r="B1" s="1222"/>
      <c r="C1" s="1222"/>
      <c r="D1" s="1222"/>
      <c r="E1" s="1222"/>
      <c r="F1" s="1222"/>
      <c r="G1" s="1222"/>
      <c r="H1" s="1222"/>
      <c r="I1" s="1222"/>
      <c r="J1" s="1222"/>
      <c r="K1" s="1222"/>
      <c r="L1" s="1222"/>
      <c r="M1" s="1222"/>
      <c r="N1" s="1222"/>
      <c r="O1" s="1222"/>
      <c r="P1" s="1222"/>
      <c r="Q1" s="1222"/>
      <c r="R1" s="1222"/>
      <c r="S1" s="1222"/>
      <c r="T1" s="1222"/>
    </row>
    <row r="2" spans="1:20" ht="12.75" customHeight="1">
      <c r="A2" s="1205" t="s">
        <v>370</v>
      </c>
      <c r="B2" s="1205" t="s">
        <v>442</v>
      </c>
      <c r="C2" s="1223" t="s">
        <v>425</v>
      </c>
      <c r="D2" s="1223"/>
      <c r="E2" s="1223"/>
      <c r="F2" s="1223"/>
      <c r="G2" s="1223"/>
      <c r="H2" s="1223"/>
      <c r="I2" s="1223"/>
      <c r="J2" s="1223"/>
      <c r="K2" s="1223"/>
      <c r="L2" s="1224"/>
      <c r="M2" s="1225" t="s">
        <v>426</v>
      </c>
      <c r="N2" s="1226"/>
      <c r="O2" s="1226"/>
      <c r="P2" s="1226"/>
      <c r="Q2" s="1226"/>
      <c r="R2" s="1226"/>
      <c r="S2" s="1226"/>
      <c r="T2" s="1227"/>
    </row>
    <row r="3" spans="1:20" ht="39.75" customHeight="1">
      <c r="A3" s="1206"/>
      <c r="B3" s="1206"/>
      <c r="C3" s="1218" t="s">
        <v>650</v>
      </c>
      <c r="D3" s="1219"/>
      <c r="E3" s="1218" t="s">
        <v>651</v>
      </c>
      <c r="F3" s="1219"/>
      <c r="G3" s="1218" t="s">
        <v>433</v>
      </c>
      <c r="H3" s="1219"/>
      <c r="I3" s="1220" t="s">
        <v>643</v>
      </c>
      <c r="J3" s="1221"/>
      <c r="K3" s="1220" t="s">
        <v>445</v>
      </c>
      <c r="L3" s="1221"/>
      <c r="M3" s="1220" t="s">
        <v>652</v>
      </c>
      <c r="N3" s="1221"/>
      <c r="O3" s="1220" t="s">
        <v>653</v>
      </c>
      <c r="P3" s="1221"/>
      <c r="Q3" s="1220" t="s">
        <v>646</v>
      </c>
      <c r="R3" s="1221"/>
      <c r="S3" s="1220" t="s">
        <v>654</v>
      </c>
      <c r="T3" s="1221"/>
    </row>
    <row r="4" spans="1:20" s="652" customFormat="1" ht="34.5" customHeight="1">
      <c r="A4" s="1206"/>
      <c r="B4" s="1206"/>
      <c r="C4" s="653" t="s">
        <v>443</v>
      </c>
      <c r="D4" s="653" t="s">
        <v>1028</v>
      </c>
      <c r="E4" s="653" t="s">
        <v>443</v>
      </c>
      <c r="F4" s="653" t="s">
        <v>1028</v>
      </c>
      <c r="G4" s="653" t="s">
        <v>443</v>
      </c>
      <c r="H4" s="653" t="s">
        <v>1028</v>
      </c>
      <c r="I4" s="653" t="s">
        <v>443</v>
      </c>
      <c r="J4" s="653" t="s">
        <v>1024</v>
      </c>
      <c r="K4" s="653" t="s">
        <v>444</v>
      </c>
      <c r="L4" s="653" t="s">
        <v>1026</v>
      </c>
      <c r="M4" s="653" t="s">
        <v>443</v>
      </c>
      <c r="N4" s="653" t="s">
        <v>1024</v>
      </c>
      <c r="O4" s="653" t="s">
        <v>443</v>
      </c>
      <c r="P4" s="653" t="s">
        <v>1028</v>
      </c>
      <c r="Q4" s="653" t="s">
        <v>443</v>
      </c>
      <c r="R4" s="653" t="s">
        <v>1028</v>
      </c>
      <c r="S4" s="653" t="s">
        <v>444</v>
      </c>
      <c r="T4" s="653" t="s">
        <v>655</v>
      </c>
    </row>
    <row r="5" spans="1:20" s="560" customFormat="1">
      <c r="A5" s="651" t="s">
        <v>93</v>
      </c>
      <c r="B5" s="650">
        <v>251</v>
      </c>
      <c r="C5" s="650">
        <v>9825051</v>
      </c>
      <c r="D5" s="650">
        <v>318355.53428250004</v>
      </c>
      <c r="E5" s="650">
        <v>6257</v>
      </c>
      <c r="F5" s="650">
        <v>336.92682500000001</v>
      </c>
      <c r="G5" s="650">
        <v>2332</v>
      </c>
      <c r="H5" s="650">
        <v>88.150919999999999</v>
      </c>
      <c r="I5" s="650">
        <v>9833640</v>
      </c>
      <c r="J5" s="650">
        <v>318780.6120275</v>
      </c>
      <c r="K5" s="650">
        <v>117141</v>
      </c>
      <c r="L5" s="650">
        <v>4198.8199999999988</v>
      </c>
      <c r="M5" s="650">
        <v>323</v>
      </c>
      <c r="N5" s="650">
        <v>9.9899999999999984</v>
      </c>
      <c r="O5" s="650">
        <v>521</v>
      </c>
      <c r="P5" s="650">
        <v>23.160000000000004</v>
      </c>
      <c r="Q5" s="650">
        <v>844</v>
      </c>
      <c r="R5" s="650">
        <v>33.15</v>
      </c>
      <c r="S5" s="613">
        <v>365</v>
      </c>
      <c r="T5" s="613">
        <v>14.8</v>
      </c>
    </row>
    <row r="6" spans="1:20" s="560" customFormat="1" ht="14.1" customHeight="1">
      <c r="A6" s="614" t="s">
        <v>94</v>
      </c>
      <c r="B6" s="650">
        <v>238</v>
      </c>
      <c r="C6" s="650">
        <v>10514860</v>
      </c>
      <c r="D6" s="650">
        <v>434675.34759000008</v>
      </c>
      <c r="E6" s="650">
        <v>6547</v>
      </c>
      <c r="F6" s="650">
        <v>479.81144750000004</v>
      </c>
      <c r="G6" s="650">
        <v>2622</v>
      </c>
      <c r="H6" s="650">
        <v>117.28983000000001</v>
      </c>
      <c r="I6" s="650">
        <v>10524029</v>
      </c>
      <c r="J6" s="650">
        <v>435272.44240749994</v>
      </c>
      <c r="K6" s="650">
        <v>61561</v>
      </c>
      <c r="L6" s="650">
        <v>2467.19</v>
      </c>
      <c r="M6" s="650">
        <v>5614</v>
      </c>
      <c r="N6" s="650">
        <v>214.01802500000002</v>
      </c>
      <c r="O6" s="650">
        <v>1153</v>
      </c>
      <c r="P6" s="650">
        <v>37.441425000000002</v>
      </c>
      <c r="Q6" s="650">
        <v>6767</v>
      </c>
      <c r="R6" s="650">
        <v>251.45945</v>
      </c>
      <c r="S6" s="650">
        <v>184</v>
      </c>
      <c r="T6" s="650">
        <v>28.79</v>
      </c>
    </row>
    <row r="7" spans="1:20">
      <c r="A7" s="614">
        <v>44288</v>
      </c>
      <c r="B7" s="622">
        <v>21</v>
      </c>
      <c r="C7" s="622">
        <v>1285057</v>
      </c>
      <c r="D7" s="622">
        <v>55175.611669999998</v>
      </c>
      <c r="E7" s="609">
        <v>134</v>
      </c>
      <c r="F7" s="609">
        <v>9.4</v>
      </c>
      <c r="G7" s="609">
        <v>269</v>
      </c>
      <c r="H7" s="609">
        <v>11.57</v>
      </c>
      <c r="I7" s="609">
        <v>1285460</v>
      </c>
      <c r="J7" s="622">
        <v>55196.575210000003</v>
      </c>
      <c r="K7" s="609">
        <v>112037</v>
      </c>
      <c r="L7" s="609">
        <v>4418.5912909999988</v>
      </c>
      <c r="M7" s="609">
        <v>581</v>
      </c>
      <c r="N7" s="649">
        <v>28.6</v>
      </c>
      <c r="O7" s="609">
        <v>131</v>
      </c>
      <c r="P7" s="649">
        <v>6.18</v>
      </c>
      <c r="Q7" s="648">
        <v>712</v>
      </c>
      <c r="R7" s="648">
        <v>34.78</v>
      </c>
      <c r="S7" s="609">
        <v>661</v>
      </c>
      <c r="T7" s="647">
        <v>27.69</v>
      </c>
    </row>
    <row r="8" spans="1:20" s="641" customFormat="1">
      <c r="A8" s="643">
        <v>44319</v>
      </c>
      <c r="B8" s="642">
        <v>21</v>
      </c>
      <c r="C8" s="642">
        <v>955241</v>
      </c>
      <c r="D8" s="642">
        <v>42899.513429999992</v>
      </c>
      <c r="E8" s="144">
        <v>70</v>
      </c>
      <c r="F8" s="144">
        <v>5.1100000000000003</v>
      </c>
      <c r="G8" s="144">
        <v>349</v>
      </c>
      <c r="H8" s="144">
        <v>15.86</v>
      </c>
      <c r="I8" s="144">
        <v>955660</v>
      </c>
      <c r="J8" s="642">
        <v>42920.483429999993</v>
      </c>
      <c r="K8" s="144">
        <v>101150</v>
      </c>
      <c r="L8" s="144">
        <v>4050.42</v>
      </c>
      <c r="M8" s="144">
        <v>84</v>
      </c>
      <c r="N8" s="646">
        <v>2.5</v>
      </c>
      <c r="O8" s="144">
        <v>0</v>
      </c>
      <c r="P8" s="646">
        <v>0</v>
      </c>
      <c r="Q8" s="645">
        <v>84</v>
      </c>
      <c r="R8" s="645">
        <v>2.5</v>
      </c>
      <c r="S8" s="144">
        <v>501</v>
      </c>
      <c r="T8" s="644">
        <v>22.57</v>
      </c>
    </row>
    <row r="9" spans="1:20" s="641" customFormat="1">
      <c r="A9" s="643">
        <v>44349</v>
      </c>
      <c r="B9" s="642">
        <v>22</v>
      </c>
      <c r="C9" s="642">
        <v>959823</v>
      </c>
      <c r="D9" s="642">
        <v>42744.360282500034</v>
      </c>
      <c r="E9" s="144">
        <v>203</v>
      </c>
      <c r="F9" s="144">
        <v>14.3747375</v>
      </c>
      <c r="G9" s="144">
        <v>391</v>
      </c>
      <c r="H9" s="144">
        <v>17.549300000000002</v>
      </c>
      <c r="I9" s="144">
        <v>960417</v>
      </c>
      <c r="J9" s="642">
        <v>42776.284320000035</v>
      </c>
      <c r="K9" s="144">
        <v>97617</v>
      </c>
      <c r="L9" s="144">
        <v>3876.57</v>
      </c>
      <c r="M9" s="144">
        <v>196</v>
      </c>
      <c r="N9" s="646">
        <v>9.66</v>
      </c>
      <c r="O9" s="144">
        <v>0</v>
      </c>
      <c r="P9" s="646">
        <v>0</v>
      </c>
      <c r="Q9" s="645">
        <v>196</v>
      </c>
      <c r="R9" s="645">
        <v>9.66</v>
      </c>
      <c r="S9" s="144">
        <v>140</v>
      </c>
      <c r="T9" s="644">
        <v>6.88</v>
      </c>
    </row>
    <row r="10" spans="1:20" s="641" customFormat="1">
      <c r="A10" s="643">
        <v>44408</v>
      </c>
      <c r="B10" s="642">
        <v>22</v>
      </c>
      <c r="C10" s="642">
        <v>1024689</v>
      </c>
      <c r="D10" s="642">
        <v>45145.01</v>
      </c>
      <c r="E10" s="144">
        <v>168</v>
      </c>
      <c r="F10" s="144">
        <v>12.233550000000001</v>
      </c>
      <c r="G10" s="144">
        <v>396</v>
      </c>
      <c r="H10" s="144">
        <v>17.309999999999999</v>
      </c>
      <c r="I10" s="144">
        <v>1025253</v>
      </c>
      <c r="J10" s="642">
        <v>45174.553549999997</v>
      </c>
      <c r="K10" s="144">
        <v>95545</v>
      </c>
      <c r="L10" s="144">
        <v>3978</v>
      </c>
      <c r="M10" s="144">
        <v>100</v>
      </c>
      <c r="N10" s="646">
        <v>3.97</v>
      </c>
      <c r="O10" s="144">
        <v>15</v>
      </c>
      <c r="P10" s="646">
        <v>0.45</v>
      </c>
      <c r="Q10" s="645">
        <v>115</v>
      </c>
      <c r="R10" s="645">
        <v>4.42</v>
      </c>
      <c r="S10" s="144">
        <v>113</v>
      </c>
      <c r="T10" s="644">
        <v>4.72</v>
      </c>
    </row>
    <row r="11" spans="1:20" s="641" customFormat="1">
      <c r="A11" s="643">
        <v>44439</v>
      </c>
      <c r="B11" s="642">
        <v>22</v>
      </c>
      <c r="C11" s="642">
        <v>1245919</v>
      </c>
      <c r="D11" s="642">
        <v>51213.179269999964</v>
      </c>
      <c r="E11" s="144">
        <v>1561</v>
      </c>
      <c r="F11" s="144">
        <v>102.68278000000001</v>
      </c>
      <c r="G11" s="144">
        <v>308</v>
      </c>
      <c r="H11" s="144">
        <v>13.696019999999997</v>
      </c>
      <c r="I11" s="144">
        <v>1247788</v>
      </c>
      <c r="J11" s="642">
        <v>51329.55806999997</v>
      </c>
      <c r="K11" s="144">
        <v>85786</v>
      </c>
      <c r="L11" s="144">
        <v>3689.3602599999999</v>
      </c>
      <c r="M11" s="144">
        <v>48</v>
      </c>
      <c r="N11" s="646">
        <v>2.2000000000000002</v>
      </c>
      <c r="O11" s="144">
        <v>6</v>
      </c>
      <c r="P11" s="646">
        <v>0.19</v>
      </c>
      <c r="Q11" s="645">
        <v>54</v>
      </c>
      <c r="R11" s="645">
        <v>2.39</v>
      </c>
      <c r="S11" s="144">
        <v>88</v>
      </c>
      <c r="T11" s="644">
        <v>4</v>
      </c>
    </row>
    <row r="12" spans="1:20" s="641" customFormat="1">
      <c r="A12" s="643">
        <v>44469</v>
      </c>
      <c r="B12" s="642">
        <v>22</v>
      </c>
      <c r="C12" s="642">
        <v>936287</v>
      </c>
      <c r="D12" s="642">
        <v>39299.022937499998</v>
      </c>
      <c r="E12" s="144">
        <v>1171</v>
      </c>
      <c r="F12" s="144">
        <v>80.989999999999995</v>
      </c>
      <c r="G12" s="144">
        <v>246</v>
      </c>
      <c r="H12" s="144">
        <v>10.95</v>
      </c>
      <c r="I12" s="144">
        <v>937704</v>
      </c>
      <c r="J12" s="642">
        <v>39390.962937499993</v>
      </c>
      <c r="K12" s="144">
        <v>79225</v>
      </c>
      <c r="L12" s="144">
        <v>3255.21</v>
      </c>
      <c r="M12" s="144">
        <v>237</v>
      </c>
      <c r="N12" s="646">
        <v>12.9</v>
      </c>
      <c r="O12" s="144">
        <v>0</v>
      </c>
      <c r="P12" s="646">
        <v>0</v>
      </c>
      <c r="Q12" s="645">
        <v>237</v>
      </c>
      <c r="R12" s="645">
        <v>12.9</v>
      </c>
      <c r="S12" s="144">
        <v>198</v>
      </c>
      <c r="T12" s="644">
        <v>10.7</v>
      </c>
    </row>
    <row r="13" spans="1:20" s="641" customFormat="1">
      <c r="A13" s="643">
        <v>44500</v>
      </c>
      <c r="B13" s="642">
        <v>21</v>
      </c>
      <c r="C13" s="642">
        <v>984524</v>
      </c>
      <c r="D13" s="642">
        <v>39697.69</v>
      </c>
      <c r="E13" s="144">
        <v>183</v>
      </c>
      <c r="F13" s="144">
        <v>13.67</v>
      </c>
      <c r="G13" s="144">
        <v>200</v>
      </c>
      <c r="H13" s="144">
        <v>9.6300000000000008</v>
      </c>
      <c r="I13" s="144">
        <v>984907</v>
      </c>
      <c r="J13" s="642">
        <v>39720.99</v>
      </c>
      <c r="K13" s="144">
        <v>95988</v>
      </c>
      <c r="L13" s="144">
        <v>5022.59</v>
      </c>
      <c r="M13" s="144">
        <v>330</v>
      </c>
      <c r="N13" s="646">
        <v>13.108025</v>
      </c>
      <c r="O13" s="144">
        <v>6</v>
      </c>
      <c r="P13" s="646">
        <v>0.19142500000000001</v>
      </c>
      <c r="Q13" s="645">
        <v>336</v>
      </c>
      <c r="R13" s="645">
        <v>13.29945</v>
      </c>
      <c r="S13" s="144">
        <v>389</v>
      </c>
      <c r="T13" s="644">
        <v>18.73</v>
      </c>
    </row>
    <row r="14" spans="1:20" s="641" customFormat="1">
      <c r="A14" s="643">
        <v>44530</v>
      </c>
      <c r="B14" s="642">
        <v>22</v>
      </c>
      <c r="C14" s="642">
        <v>992565</v>
      </c>
      <c r="D14" s="642">
        <v>37193.339999999997</v>
      </c>
      <c r="E14" s="144">
        <v>48</v>
      </c>
      <c r="F14" s="144">
        <v>3.1850000000000001</v>
      </c>
      <c r="G14" s="144">
        <v>204</v>
      </c>
      <c r="H14" s="144">
        <v>9.0530000000000008</v>
      </c>
      <c r="I14" s="144">
        <v>992817</v>
      </c>
      <c r="J14" s="642">
        <v>37205.577999999994</v>
      </c>
      <c r="K14" s="144">
        <v>89405</v>
      </c>
      <c r="L14" s="144">
        <v>3382.1959999999999</v>
      </c>
      <c r="M14" s="144">
        <v>646</v>
      </c>
      <c r="N14" s="646">
        <v>27.25</v>
      </c>
      <c r="O14" s="144">
        <v>0</v>
      </c>
      <c r="P14" s="646">
        <v>0</v>
      </c>
      <c r="Q14" s="645">
        <v>646</v>
      </c>
      <c r="R14" s="645">
        <v>27.25</v>
      </c>
      <c r="S14" s="144">
        <v>467</v>
      </c>
      <c r="T14" s="644">
        <v>17.2</v>
      </c>
    </row>
    <row r="15" spans="1:20" s="641" customFormat="1">
      <c r="A15" s="643">
        <v>44561</v>
      </c>
      <c r="B15" s="642">
        <v>25</v>
      </c>
      <c r="C15" s="642">
        <v>828346</v>
      </c>
      <c r="D15" s="642">
        <v>30206.9</v>
      </c>
      <c r="E15" s="144">
        <v>225</v>
      </c>
      <c r="F15" s="144">
        <v>16.72</v>
      </c>
      <c r="G15" s="144">
        <v>149</v>
      </c>
      <c r="H15" s="144">
        <v>6.51</v>
      </c>
      <c r="I15" s="144">
        <v>828720</v>
      </c>
      <c r="J15" s="642">
        <v>30230.13</v>
      </c>
      <c r="K15" s="144">
        <v>72735</v>
      </c>
      <c r="L15" s="144">
        <v>2784.2539999999999</v>
      </c>
      <c r="M15" s="144">
        <v>359</v>
      </c>
      <c r="N15" s="646">
        <v>13.22</v>
      </c>
      <c r="O15" s="144">
        <v>0</v>
      </c>
      <c r="P15" s="646">
        <v>0</v>
      </c>
      <c r="Q15" s="645">
        <v>359</v>
      </c>
      <c r="R15" s="645">
        <v>13.22</v>
      </c>
      <c r="S15" s="144">
        <v>111</v>
      </c>
      <c r="T15" s="644">
        <v>3.89</v>
      </c>
    </row>
    <row r="16" spans="1:20" s="641" customFormat="1">
      <c r="A16" s="643">
        <v>44592</v>
      </c>
      <c r="B16" s="642">
        <v>20</v>
      </c>
      <c r="C16" s="642">
        <v>681872</v>
      </c>
      <c r="D16" s="642">
        <v>26388.15</v>
      </c>
      <c r="E16" s="642">
        <v>954</v>
      </c>
      <c r="F16" s="642">
        <v>76.98</v>
      </c>
      <c r="G16" s="642">
        <v>67</v>
      </c>
      <c r="H16" s="642">
        <v>3.03</v>
      </c>
      <c r="I16" s="144">
        <v>682893</v>
      </c>
      <c r="J16" s="144">
        <v>26468.16</v>
      </c>
      <c r="K16" s="144">
        <v>63524</v>
      </c>
      <c r="L16" s="144">
        <v>2588.0643949999999</v>
      </c>
      <c r="M16" s="144">
        <v>180</v>
      </c>
      <c r="N16" s="144">
        <v>8.4499999999999993</v>
      </c>
      <c r="O16" s="144">
        <v>0</v>
      </c>
      <c r="P16" s="144">
        <v>0</v>
      </c>
      <c r="Q16" s="144">
        <v>180</v>
      </c>
      <c r="R16" s="144">
        <v>8.4499999999999993</v>
      </c>
      <c r="S16" s="144">
        <v>71</v>
      </c>
      <c r="T16" s="144">
        <v>4.5599999999999996</v>
      </c>
    </row>
    <row r="17" spans="1:702" s="641" customFormat="1">
      <c r="A17" s="643">
        <v>44593</v>
      </c>
      <c r="B17" s="642">
        <v>20</v>
      </c>
      <c r="C17" s="642">
        <v>620537</v>
      </c>
      <c r="D17" s="642">
        <v>24712.57</v>
      </c>
      <c r="E17" s="642">
        <v>1830</v>
      </c>
      <c r="F17" s="642">
        <v>144.46538000000004</v>
      </c>
      <c r="G17" s="642">
        <v>43</v>
      </c>
      <c r="H17" s="642">
        <v>2.13151</v>
      </c>
      <c r="I17" s="144">
        <v>622410</v>
      </c>
      <c r="J17" s="144">
        <v>24859.16689</v>
      </c>
      <c r="K17" s="144">
        <v>61561</v>
      </c>
      <c r="L17" s="144">
        <v>2467.19</v>
      </c>
      <c r="M17" s="144">
        <v>2853</v>
      </c>
      <c r="N17" s="144">
        <v>92.16</v>
      </c>
      <c r="O17" s="144">
        <v>995</v>
      </c>
      <c r="P17" s="144">
        <v>30.43</v>
      </c>
      <c r="Q17" s="144">
        <v>3848</v>
      </c>
      <c r="R17" s="144">
        <v>122.59</v>
      </c>
      <c r="S17" s="144">
        <v>184</v>
      </c>
      <c r="T17" s="144">
        <v>28.79</v>
      </c>
    </row>
    <row r="18" spans="1:702">
      <c r="G18" s="638"/>
      <c r="H18" s="638"/>
      <c r="I18" s="638" t="s">
        <v>640</v>
      </c>
      <c r="J18" s="638" t="s">
        <v>640</v>
      </c>
      <c r="K18" s="638"/>
      <c r="L18" s="638"/>
      <c r="M18" s="636"/>
      <c r="N18" s="635"/>
      <c r="O18" s="637"/>
      <c r="P18" s="635"/>
      <c r="Q18" s="636"/>
      <c r="R18" s="635"/>
      <c r="S18" s="636"/>
      <c r="T18" s="635"/>
    </row>
    <row r="19" spans="1:702">
      <c r="A19" s="558" t="s">
        <v>1160</v>
      </c>
      <c r="B19" s="640"/>
      <c r="C19" s="639"/>
      <c r="D19" s="639"/>
      <c r="E19" s="638"/>
      <c r="F19" s="638"/>
      <c r="G19" s="638"/>
      <c r="H19" s="638"/>
      <c r="I19" s="638"/>
      <c r="J19" s="638"/>
      <c r="K19" s="638"/>
      <c r="L19" s="638"/>
      <c r="M19" s="636"/>
      <c r="N19" s="635"/>
      <c r="O19" s="637"/>
      <c r="P19" s="635"/>
      <c r="Q19" s="636"/>
      <c r="R19" s="635"/>
      <c r="S19" s="636"/>
      <c r="T19" s="635"/>
    </row>
    <row r="20" spans="1:702" ht="15">
      <c r="A20" s="633" t="s">
        <v>799</v>
      </c>
      <c r="B20" s="632"/>
      <c r="C20" s="632"/>
      <c r="D20" s="632"/>
      <c r="E20" s="632"/>
      <c r="F20" s="632"/>
      <c r="G20" s="632"/>
      <c r="H20" s="632"/>
      <c r="I20" s="632"/>
      <c r="J20" s="632"/>
      <c r="K20" s="632"/>
      <c r="L20" s="632"/>
      <c r="M20" s="632"/>
      <c r="N20" s="632"/>
      <c r="O20" s="634"/>
    </row>
    <row r="21" spans="1:702">
      <c r="A21" s="633" t="s">
        <v>1027</v>
      </c>
      <c r="B21" s="632"/>
      <c r="C21" s="632"/>
      <c r="D21" s="632"/>
      <c r="E21" s="632"/>
      <c r="F21" s="632"/>
      <c r="G21" s="632"/>
      <c r="H21" s="632"/>
      <c r="I21" s="632"/>
      <c r="J21" s="632"/>
      <c r="K21" s="632"/>
      <c r="L21" s="632"/>
      <c r="M21" s="632"/>
      <c r="N21" s="632"/>
    </row>
    <row r="22" spans="1:702">
      <c r="A22" s="631" t="s">
        <v>441</v>
      </c>
      <c r="C22" s="558" t="s">
        <v>640</v>
      </c>
      <c r="E22" s="630"/>
      <c r="F22" s="630" t="s">
        <v>640</v>
      </c>
    </row>
    <row r="25" spans="1:702" s="629" customFormat="1" ht="13.15" customHeight="1">
      <c r="A25" s="558"/>
      <c r="B25" s="558"/>
      <c r="C25" s="558"/>
      <c r="D25" s="558"/>
      <c r="E25" s="558"/>
      <c r="F25" s="558"/>
      <c r="G25" s="558"/>
      <c r="H25" s="558"/>
      <c r="I25" s="558"/>
      <c r="J25" s="558"/>
      <c r="K25" s="558"/>
      <c r="L25" s="558"/>
      <c r="M25" s="558"/>
      <c r="N25" s="558"/>
      <c r="O25" s="558"/>
      <c r="P25" s="558"/>
      <c r="Q25" s="558"/>
      <c r="R25" s="558"/>
      <c r="S25" s="558"/>
      <c r="T25" s="558"/>
      <c r="U25" s="558"/>
      <c r="V25" s="558"/>
      <c r="W25" s="558"/>
      <c r="X25" s="558"/>
      <c r="Y25" s="558"/>
      <c r="Z25" s="558"/>
      <c r="AA25" s="558"/>
      <c r="AB25" s="558"/>
      <c r="AC25" s="558"/>
      <c r="AD25" s="558"/>
      <c r="AE25" s="558"/>
      <c r="AF25" s="558"/>
      <c r="AG25" s="558"/>
      <c r="AH25" s="558"/>
      <c r="AI25" s="558"/>
      <c r="AJ25" s="558"/>
      <c r="AK25" s="558"/>
      <c r="AL25" s="558"/>
      <c r="AM25" s="558"/>
      <c r="AN25" s="558"/>
      <c r="AO25" s="558"/>
      <c r="AP25" s="558"/>
      <c r="AQ25" s="558"/>
      <c r="AR25" s="558"/>
      <c r="AS25" s="558"/>
      <c r="AT25" s="558"/>
      <c r="AU25" s="558"/>
      <c r="AV25" s="558"/>
      <c r="AW25" s="558"/>
      <c r="AX25" s="558"/>
      <c r="AY25" s="558"/>
      <c r="AZ25" s="558"/>
      <c r="BA25" s="558"/>
      <c r="BB25" s="558"/>
      <c r="BC25" s="558"/>
      <c r="BD25" s="558"/>
      <c r="BE25" s="558"/>
      <c r="BF25" s="558"/>
      <c r="BG25" s="558"/>
      <c r="BH25" s="558"/>
      <c r="BI25" s="558"/>
      <c r="BJ25" s="558"/>
      <c r="BK25" s="558"/>
      <c r="BL25" s="558"/>
      <c r="BM25" s="558"/>
      <c r="BN25" s="558"/>
      <c r="BO25" s="558"/>
      <c r="BP25" s="558"/>
      <c r="BQ25" s="558"/>
      <c r="BR25" s="558"/>
      <c r="BS25" s="558"/>
      <c r="BT25" s="558"/>
      <c r="BU25" s="558"/>
      <c r="BV25" s="558"/>
      <c r="BW25" s="558"/>
      <c r="BX25" s="558"/>
      <c r="BY25" s="558"/>
      <c r="BZ25" s="558"/>
      <c r="CA25" s="558"/>
      <c r="CB25" s="558"/>
      <c r="CC25" s="558"/>
      <c r="CD25" s="558"/>
      <c r="CE25" s="558"/>
      <c r="CF25" s="558"/>
      <c r="CG25" s="558"/>
      <c r="CH25" s="558"/>
      <c r="CI25" s="558"/>
      <c r="CJ25" s="558"/>
      <c r="CK25" s="558"/>
      <c r="CL25" s="558"/>
      <c r="CM25" s="558"/>
      <c r="CN25" s="558"/>
      <c r="CO25" s="558"/>
      <c r="CP25" s="558"/>
      <c r="CQ25" s="558"/>
      <c r="CR25" s="558"/>
      <c r="CS25" s="558"/>
      <c r="CT25" s="558"/>
      <c r="CU25" s="558"/>
      <c r="CV25" s="558"/>
      <c r="CW25" s="558"/>
      <c r="CX25" s="558"/>
      <c r="CY25" s="558"/>
      <c r="CZ25" s="558"/>
      <c r="DA25" s="558"/>
      <c r="DB25" s="558"/>
      <c r="DC25" s="558"/>
      <c r="DD25" s="558"/>
      <c r="DE25" s="558"/>
      <c r="DF25" s="558"/>
      <c r="DG25" s="558"/>
      <c r="DH25" s="558"/>
      <c r="DI25" s="558"/>
      <c r="DJ25" s="558"/>
      <c r="DK25" s="558"/>
      <c r="DL25" s="558"/>
      <c r="DM25" s="558"/>
      <c r="DN25" s="558"/>
      <c r="DO25" s="558"/>
      <c r="DP25" s="558"/>
      <c r="DQ25" s="558"/>
      <c r="DR25" s="558"/>
      <c r="DS25" s="558"/>
      <c r="DT25" s="558"/>
      <c r="DU25" s="558"/>
      <c r="DV25" s="558"/>
      <c r="DW25" s="558"/>
      <c r="DX25" s="558"/>
      <c r="DY25" s="558"/>
      <c r="DZ25" s="558"/>
      <c r="EA25" s="558"/>
      <c r="EB25" s="558"/>
      <c r="EC25" s="558"/>
      <c r="ED25" s="558"/>
      <c r="EE25" s="558"/>
      <c r="EF25" s="558"/>
      <c r="EG25" s="558"/>
      <c r="EH25" s="558"/>
      <c r="EI25" s="558"/>
      <c r="EJ25" s="558"/>
      <c r="EK25" s="558"/>
      <c r="EL25" s="558"/>
      <c r="EM25" s="558"/>
      <c r="EN25" s="558"/>
      <c r="EO25" s="558"/>
      <c r="EP25" s="558"/>
      <c r="EQ25" s="558"/>
      <c r="ER25" s="558"/>
      <c r="ES25" s="558"/>
      <c r="ET25" s="558"/>
      <c r="EU25" s="558"/>
      <c r="EV25" s="558"/>
      <c r="EW25" s="558"/>
      <c r="EX25" s="558"/>
      <c r="EY25" s="558"/>
      <c r="EZ25" s="558"/>
      <c r="FA25" s="558"/>
      <c r="FB25" s="558"/>
      <c r="FC25" s="558"/>
      <c r="FD25" s="558"/>
      <c r="FE25" s="558"/>
      <c r="FF25" s="558"/>
      <c r="FG25" s="558"/>
      <c r="FH25" s="558"/>
      <c r="FI25" s="558"/>
      <c r="FJ25" s="558"/>
      <c r="FK25" s="558"/>
      <c r="FL25" s="558"/>
      <c r="FM25" s="558"/>
      <c r="FN25" s="558"/>
      <c r="FO25" s="558"/>
      <c r="FP25" s="558"/>
      <c r="FQ25" s="558"/>
      <c r="FR25" s="558"/>
      <c r="FS25" s="558"/>
      <c r="FT25" s="558"/>
      <c r="FU25" s="558"/>
      <c r="FV25" s="558"/>
      <c r="FW25" s="558"/>
      <c r="FX25" s="558"/>
      <c r="FY25" s="558"/>
      <c r="FZ25" s="558"/>
      <c r="GA25" s="558"/>
      <c r="GB25" s="558"/>
      <c r="GC25" s="558"/>
      <c r="GD25" s="558"/>
      <c r="GE25" s="558"/>
      <c r="GF25" s="558"/>
      <c r="GG25" s="558"/>
      <c r="GH25" s="558"/>
      <c r="GI25" s="558"/>
      <c r="GJ25" s="558"/>
      <c r="GK25" s="558"/>
      <c r="GL25" s="558"/>
      <c r="GM25" s="558"/>
      <c r="GN25" s="558"/>
      <c r="GO25" s="558"/>
      <c r="GP25" s="558"/>
      <c r="GQ25" s="558"/>
      <c r="GR25" s="558"/>
      <c r="GS25" s="558"/>
      <c r="GT25" s="558"/>
      <c r="GU25" s="558"/>
      <c r="GV25" s="558"/>
      <c r="GW25" s="558"/>
      <c r="GX25" s="558"/>
      <c r="GY25" s="558"/>
      <c r="GZ25" s="558"/>
      <c r="HA25" s="558"/>
      <c r="HB25" s="558"/>
      <c r="HC25" s="558"/>
      <c r="HD25" s="558"/>
      <c r="HE25" s="558"/>
      <c r="HF25" s="558"/>
      <c r="HG25" s="558"/>
      <c r="HH25" s="558"/>
      <c r="HI25" s="558"/>
      <c r="HJ25" s="558"/>
      <c r="HK25" s="558"/>
      <c r="HL25" s="558"/>
      <c r="HM25" s="558"/>
      <c r="HN25" s="558"/>
      <c r="HO25" s="558"/>
      <c r="HP25" s="558"/>
      <c r="HQ25" s="558"/>
      <c r="HR25" s="558"/>
      <c r="HS25" s="558"/>
      <c r="HT25" s="558"/>
      <c r="HU25" s="558"/>
      <c r="HV25" s="558"/>
      <c r="HW25" s="558"/>
      <c r="HX25" s="558"/>
      <c r="HY25" s="558"/>
      <c r="HZ25" s="558"/>
      <c r="IA25" s="558"/>
      <c r="IB25" s="558"/>
      <c r="IC25" s="558"/>
      <c r="ID25" s="558"/>
      <c r="IE25" s="558"/>
      <c r="IF25" s="558"/>
      <c r="IG25" s="558"/>
      <c r="IH25" s="558"/>
      <c r="II25" s="558"/>
      <c r="IJ25" s="558"/>
      <c r="IK25" s="558"/>
      <c r="IL25" s="558"/>
      <c r="IM25" s="558"/>
      <c r="IN25" s="558"/>
      <c r="IO25" s="558"/>
      <c r="IP25" s="558"/>
      <c r="IQ25" s="558"/>
      <c r="IR25" s="558"/>
      <c r="IS25" s="558"/>
      <c r="IT25" s="558"/>
      <c r="IU25" s="558"/>
      <c r="IV25" s="558"/>
      <c r="IW25" s="558"/>
      <c r="IX25" s="558"/>
      <c r="IY25" s="558"/>
      <c r="IZ25" s="558"/>
      <c r="JA25" s="558"/>
      <c r="JB25" s="558"/>
      <c r="JC25" s="558"/>
      <c r="JD25" s="558"/>
      <c r="JE25" s="558"/>
      <c r="JF25" s="558"/>
      <c r="JG25" s="558"/>
      <c r="JH25" s="558"/>
      <c r="JI25" s="558"/>
      <c r="JJ25" s="558"/>
      <c r="JK25" s="558"/>
      <c r="JL25" s="558"/>
      <c r="JM25" s="558"/>
      <c r="JN25" s="558"/>
      <c r="JO25" s="558"/>
      <c r="JP25" s="558"/>
      <c r="JQ25" s="558"/>
      <c r="JR25" s="558"/>
      <c r="JS25" s="558"/>
      <c r="JT25" s="558"/>
      <c r="JU25" s="558"/>
      <c r="JV25" s="558"/>
      <c r="JW25" s="558"/>
      <c r="JX25" s="558"/>
      <c r="JY25" s="558"/>
      <c r="JZ25" s="558"/>
      <c r="KA25" s="558"/>
      <c r="KB25" s="558"/>
      <c r="KC25" s="558"/>
      <c r="KD25" s="558"/>
      <c r="KE25" s="558"/>
      <c r="KF25" s="558"/>
      <c r="KG25" s="558"/>
      <c r="KH25" s="558"/>
      <c r="KI25" s="558"/>
      <c r="KJ25" s="558"/>
      <c r="KK25" s="558"/>
      <c r="KL25" s="558"/>
      <c r="KM25" s="558"/>
      <c r="KN25" s="558"/>
      <c r="KO25" s="558"/>
      <c r="KP25" s="558"/>
      <c r="KQ25" s="558"/>
      <c r="KR25" s="558"/>
      <c r="KS25" s="558"/>
      <c r="KT25" s="558"/>
      <c r="KU25" s="558"/>
      <c r="KV25" s="558"/>
      <c r="KW25" s="558"/>
      <c r="KX25" s="558"/>
      <c r="KY25" s="558"/>
      <c r="KZ25" s="558"/>
      <c r="LA25" s="558"/>
      <c r="LB25" s="558"/>
      <c r="LC25" s="558"/>
      <c r="LD25" s="558"/>
      <c r="LE25" s="558"/>
      <c r="LF25" s="558"/>
      <c r="LG25" s="558"/>
      <c r="LH25" s="558"/>
      <c r="LI25" s="558"/>
      <c r="LJ25" s="558"/>
      <c r="LK25" s="558"/>
      <c r="LL25" s="558"/>
      <c r="LM25" s="558"/>
      <c r="LN25" s="558"/>
      <c r="LO25" s="558"/>
      <c r="LP25" s="558"/>
      <c r="LQ25" s="558"/>
      <c r="LR25" s="558"/>
      <c r="LS25" s="558"/>
      <c r="LT25" s="558"/>
      <c r="LU25" s="558"/>
      <c r="LV25" s="558"/>
      <c r="LW25" s="558"/>
      <c r="LX25" s="558"/>
      <c r="LY25" s="558"/>
      <c r="LZ25" s="558"/>
      <c r="MA25" s="558"/>
      <c r="MB25" s="558"/>
      <c r="MC25" s="558"/>
      <c r="MD25" s="558"/>
      <c r="ME25" s="558"/>
      <c r="MF25" s="558"/>
      <c r="MG25" s="558"/>
      <c r="MH25" s="558"/>
      <c r="MI25" s="558"/>
      <c r="MJ25" s="558"/>
      <c r="MK25" s="558"/>
      <c r="ML25" s="558"/>
      <c r="MM25" s="558"/>
      <c r="MN25" s="558"/>
      <c r="MO25" s="558"/>
      <c r="MP25" s="558"/>
      <c r="MQ25" s="558"/>
      <c r="MR25" s="558"/>
      <c r="MS25" s="558"/>
      <c r="MT25" s="558"/>
      <c r="MU25" s="558"/>
      <c r="MV25" s="558"/>
      <c r="MW25" s="558"/>
      <c r="MX25" s="558"/>
      <c r="MY25" s="558"/>
      <c r="MZ25" s="558"/>
      <c r="NA25" s="558"/>
      <c r="NB25" s="558"/>
      <c r="NC25" s="558"/>
      <c r="ND25" s="558"/>
      <c r="NE25" s="558"/>
      <c r="NF25" s="558"/>
      <c r="NG25" s="558"/>
      <c r="NH25" s="558"/>
      <c r="NI25" s="558"/>
      <c r="NJ25" s="558"/>
      <c r="NK25" s="558"/>
      <c r="NL25" s="558"/>
      <c r="NM25" s="558"/>
      <c r="NN25" s="558"/>
      <c r="NO25" s="558"/>
      <c r="NP25" s="558"/>
      <c r="NQ25" s="558"/>
      <c r="NR25" s="558"/>
      <c r="NS25" s="558"/>
      <c r="NT25" s="558"/>
      <c r="NU25" s="558"/>
      <c r="NV25" s="558"/>
      <c r="NW25" s="558"/>
      <c r="NX25" s="558"/>
      <c r="NY25" s="558"/>
      <c r="NZ25" s="558"/>
      <c r="OA25" s="558"/>
      <c r="OB25" s="558"/>
      <c r="OC25" s="558"/>
      <c r="OD25" s="558"/>
      <c r="OE25" s="558"/>
      <c r="OF25" s="558"/>
      <c r="OG25" s="558"/>
      <c r="OH25" s="558"/>
      <c r="OI25" s="558"/>
      <c r="OJ25" s="558"/>
      <c r="OK25" s="558"/>
      <c r="OL25" s="558"/>
      <c r="OM25" s="558"/>
      <c r="ON25" s="558"/>
      <c r="OO25" s="558"/>
      <c r="OP25" s="558"/>
      <c r="OQ25" s="558"/>
      <c r="OR25" s="558"/>
      <c r="OS25" s="558"/>
      <c r="OT25" s="558"/>
      <c r="OU25" s="558"/>
      <c r="OV25" s="558"/>
      <c r="OW25" s="558"/>
      <c r="OX25" s="558"/>
      <c r="OY25" s="558"/>
      <c r="OZ25" s="558"/>
      <c r="PA25" s="558"/>
      <c r="PB25" s="558"/>
      <c r="PC25" s="558"/>
      <c r="PD25" s="558"/>
      <c r="PE25" s="558"/>
      <c r="PF25" s="558"/>
      <c r="PG25" s="558"/>
      <c r="PH25" s="558"/>
      <c r="PI25" s="558"/>
      <c r="PJ25" s="558"/>
      <c r="PK25" s="558"/>
      <c r="PL25" s="558"/>
      <c r="PM25" s="558"/>
      <c r="PN25" s="558"/>
      <c r="PO25" s="558"/>
      <c r="PP25" s="558"/>
      <c r="PQ25" s="558"/>
      <c r="PR25" s="558"/>
      <c r="PS25" s="558"/>
      <c r="PT25" s="558"/>
      <c r="PU25" s="558"/>
      <c r="PV25" s="558"/>
      <c r="PW25" s="558"/>
      <c r="PX25" s="558"/>
      <c r="PY25" s="558"/>
      <c r="PZ25" s="558"/>
      <c r="QA25" s="558"/>
      <c r="QB25" s="558"/>
      <c r="QC25" s="558"/>
      <c r="QD25" s="558"/>
      <c r="QE25" s="558"/>
      <c r="QF25" s="558"/>
      <c r="QG25" s="558"/>
      <c r="QH25" s="558"/>
      <c r="QI25" s="558"/>
      <c r="QJ25" s="558"/>
      <c r="QK25" s="558"/>
      <c r="QL25" s="558"/>
      <c r="QM25" s="558"/>
      <c r="QN25" s="558"/>
      <c r="QO25" s="558"/>
      <c r="QP25" s="558"/>
      <c r="QQ25" s="558"/>
      <c r="QR25" s="558"/>
      <c r="QS25" s="558"/>
      <c r="QT25" s="558"/>
      <c r="QU25" s="558"/>
      <c r="QV25" s="558"/>
      <c r="QW25" s="558"/>
      <c r="QX25" s="558"/>
      <c r="QY25" s="558"/>
      <c r="QZ25" s="558"/>
      <c r="RA25" s="558"/>
      <c r="RB25" s="558"/>
      <c r="RC25" s="558"/>
      <c r="RD25" s="558"/>
      <c r="RE25" s="558"/>
      <c r="RF25" s="558"/>
      <c r="RG25" s="558"/>
      <c r="RH25" s="558"/>
      <c r="RI25" s="558"/>
      <c r="RJ25" s="558"/>
      <c r="RK25" s="558"/>
      <c r="RL25" s="558"/>
      <c r="RM25" s="558"/>
      <c r="RN25" s="558"/>
      <c r="RO25" s="558"/>
      <c r="RP25" s="558"/>
      <c r="RQ25" s="558"/>
      <c r="RR25" s="558"/>
      <c r="RS25" s="558"/>
      <c r="RT25" s="558"/>
      <c r="RU25" s="558"/>
      <c r="RV25" s="558"/>
      <c r="RW25" s="558"/>
      <c r="RX25" s="558"/>
      <c r="RY25" s="558"/>
      <c r="RZ25" s="558"/>
      <c r="SA25" s="558"/>
      <c r="SB25" s="558"/>
      <c r="SC25" s="558"/>
      <c r="SD25" s="558"/>
      <c r="SE25" s="558"/>
      <c r="SF25" s="558"/>
      <c r="SG25" s="558"/>
      <c r="SH25" s="558"/>
      <c r="SI25" s="558"/>
      <c r="SJ25" s="558"/>
      <c r="SK25" s="558"/>
      <c r="SL25" s="558"/>
      <c r="SM25" s="558"/>
      <c r="SN25" s="558"/>
      <c r="SO25" s="558"/>
      <c r="SP25" s="558"/>
      <c r="SQ25" s="558"/>
      <c r="SR25" s="558"/>
      <c r="SS25" s="558"/>
      <c r="ST25" s="558"/>
      <c r="SU25" s="558"/>
      <c r="SV25" s="558"/>
      <c r="SW25" s="558"/>
      <c r="SX25" s="558"/>
      <c r="SY25" s="558"/>
      <c r="SZ25" s="558"/>
      <c r="TA25" s="558"/>
      <c r="TB25" s="558"/>
      <c r="TC25" s="558"/>
      <c r="TD25" s="558"/>
      <c r="TE25" s="558"/>
      <c r="TF25" s="558"/>
      <c r="TG25" s="558"/>
      <c r="TH25" s="558"/>
      <c r="TI25" s="558"/>
      <c r="TJ25" s="558"/>
      <c r="TK25" s="558"/>
      <c r="TL25" s="558"/>
      <c r="TM25" s="558"/>
      <c r="TN25" s="558"/>
      <c r="TO25" s="558"/>
      <c r="TP25" s="558"/>
      <c r="TQ25" s="558"/>
      <c r="TR25" s="558"/>
      <c r="TS25" s="558"/>
      <c r="TT25" s="558"/>
      <c r="TU25" s="558"/>
      <c r="TV25" s="558"/>
      <c r="TW25" s="558"/>
      <c r="TX25" s="558"/>
      <c r="TY25" s="558"/>
      <c r="TZ25" s="558"/>
      <c r="UA25" s="558"/>
      <c r="UB25" s="558"/>
      <c r="UC25" s="558"/>
      <c r="UD25" s="558"/>
      <c r="UE25" s="558"/>
      <c r="UF25" s="558"/>
      <c r="UG25" s="558"/>
      <c r="UH25" s="558"/>
      <c r="UI25" s="558"/>
      <c r="UJ25" s="558"/>
      <c r="UK25" s="558"/>
      <c r="UL25" s="558"/>
      <c r="UM25" s="558"/>
      <c r="UN25" s="558"/>
      <c r="UO25" s="558"/>
      <c r="UP25" s="558"/>
      <c r="UQ25" s="558"/>
      <c r="UR25" s="558"/>
      <c r="US25" s="558"/>
      <c r="UT25" s="558"/>
      <c r="UU25" s="558"/>
      <c r="UV25" s="558"/>
      <c r="UW25" s="558"/>
      <c r="UX25" s="558"/>
      <c r="UY25" s="558"/>
      <c r="UZ25" s="558"/>
      <c r="VA25" s="558"/>
      <c r="VB25" s="558"/>
      <c r="VC25" s="558"/>
      <c r="VD25" s="558"/>
      <c r="VE25" s="558"/>
      <c r="VF25" s="558"/>
      <c r="VG25" s="558"/>
      <c r="VH25" s="558"/>
      <c r="VI25" s="558"/>
      <c r="VJ25" s="558"/>
      <c r="VK25" s="558"/>
      <c r="VL25" s="558"/>
      <c r="VM25" s="558"/>
      <c r="VN25" s="558"/>
      <c r="VO25" s="558"/>
      <c r="VP25" s="558"/>
      <c r="VQ25" s="558"/>
      <c r="VR25" s="558"/>
      <c r="VS25" s="558"/>
      <c r="VT25" s="558"/>
      <c r="VU25" s="558"/>
      <c r="VV25" s="558"/>
      <c r="VW25" s="558"/>
      <c r="VX25" s="558"/>
      <c r="VY25" s="558"/>
      <c r="VZ25" s="558"/>
      <c r="WA25" s="558"/>
      <c r="WB25" s="558"/>
      <c r="WC25" s="558"/>
      <c r="WD25" s="558"/>
      <c r="WE25" s="558"/>
      <c r="WF25" s="558"/>
      <c r="WG25" s="558"/>
      <c r="WH25" s="558"/>
      <c r="WI25" s="558"/>
      <c r="WJ25" s="558"/>
      <c r="WK25" s="558"/>
      <c r="WL25" s="558"/>
      <c r="WM25" s="558"/>
      <c r="WN25" s="558"/>
      <c r="WO25" s="558"/>
      <c r="WP25" s="558"/>
      <c r="WQ25" s="558"/>
      <c r="WR25" s="558"/>
      <c r="WS25" s="558"/>
      <c r="WT25" s="558"/>
      <c r="WU25" s="558"/>
      <c r="WV25" s="558"/>
      <c r="WW25" s="558"/>
      <c r="WX25" s="558"/>
      <c r="WY25" s="558"/>
      <c r="WZ25" s="558"/>
      <c r="XA25" s="558"/>
      <c r="XB25" s="558"/>
      <c r="XC25" s="558"/>
      <c r="XD25" s="558"/>
      <c r="XE25" s="558"/>
      <c r="XF25" s="558"/>
      <c r="XG25" s="558"/>
      <c r="XH25" s="558"/>
      <c r="XI25" s="558"/>
      <c r="XJ25" s="558"/>
      <c r="XK25" s="558"/>
      <c r="XL25" s="558"/>
      <c r="XM25" s="558"/>
      <c r="XN25" s="558"/>
      <c r="XO25" s="558"/>
      <c r="XP25" s="558"/>
      <c r="XQ25" s="558"/>
      <c r="XR25" s="558"/>
      <c r="XS25" s="558"/>
      <c r="XT25" s="558"/>
      <c r="XU25" s="558"/>
      <c r="XV25" s="558"/>
      <c r="XW25" s="558"/>
      <c r="XX25" s="558"/>
      <c r="XY25" s="558"/>
      <c r="XZ25" s="558"/>
      <c r="YA25" s="558"/>
      <c r="YB25" s="558"/>
      <c r="YC25" s="558"/>
      <c r="YD25" s="558"/>
      <c r="YE25" s="558"/>
      <c r="YF25" s="558"/>
      <c r="YG25" s="558"/>
      <c r="YH25" s="558"/>
      <c r="YI25" s="558"/>
      <c r="YJ25" s="558"/>
      <c r="YK25" s="558"/>
      <c r="YL25" s="558"/>
      <c r="YM25" s="558"/>
      <c r="YN25" s="558"/>
      <c r="YO25" s="558"/>
      <c r="YP25" s="558"/>
      <c r="YQ25" s="558"/>
      <c r="YR25" s="558"/>
      <c r="YS25" s="558"/>
      <c r="YT25" s="558"/>
      <c r="YU25" s="558"/>
      <c r="YV25" s="558"/>
      <c r="YW25" s="558"/>
      <c r="YX25" s="558"/>
      <c r="YY25" s="558"/>
      <c r="YZ25" s="558"/>
      <c r="ZA25" s="558"/>
      <c r="ZB25" s="558"/>
      <c r="ZC25" s="558"/>
      <c r="ZD25" s="558"/>
      <c r="ZE25" s="558"/>
      <c r="ZF25" s="558"/>
      <c r="ZG25" s="558"/>
      <c r="ZH25" s="558"/>
      <c r="ZI25" s="558"/>
      <c r="ZJ25" s="558"/>
      <c r="ZK25" s="558"/>
      <c r="ZL25" s="558"/>
      <c r="ZM25" s="558"/>
      <c r="ZN25" s="558"/>
      <c r="ZO25" s="558"/>
      <c r="ZP25" s="558"/>
      <c r="ZQ25" s="558"/>
      <c r="ZR25" s="558"/>
      <c r="ZS25" s="558"/>
      <c r="ZT25" s="558"/>
      <c r="ZU25" s="558"/>
      <c r="ZV25" s="558"/>
      <c r="ZW25" s="558"/>
      <c r="ZX25" s="558"/>
      <c r="ZY25" s="558"/>
      <c r="ZZ25" s="558"/>
    </row>
    <row r="26" spans="1:702" s="629" customFormat="1" ht="13.15" customHeight="1">
      <c r="A26" s="558"/>
      <c r="B26" s="558"/>
      <c r="C26" s="558"/>
      <c r="D26" s="558"/>
      <c r="E26" s="558"/>
      <c r="F26" s="558"/>
      <c r="G26" s="558"/>
      <c r="H26" s="558"/>
      <c r="I26" s="558"/>
      <c r="J26" s="558"/>
      <c r="K26" s="558"/>
      <c r="L26" s="558"/>
      <c r="M26" s="558"/>
      <c r="N26" s="558"/>
      <c r="O26" s="558"/>
      <c r="P26" s="558"/>
      <c r="Q26" s="558"/>
      <c r="R26" s="558"/>
      <c r="S26" s="558"/>
      <c r="T26" s="558"/>
      <c r="U26" s="558"/>
      <c r="V26" s="558"/>
      <c r="W26" s="558"/>
      <c r="X26" s="558"/>
      <c r="Y26" s="558"/>
      <c r="Z26" s="558"/>
      <c r="AA26" s="558"/>
      <c r="AB26" s="558"/>
      <c r="AC26" s="558"/>
      <c r="AD26" s="558"/>
      <c r="AE26" s="558"/>
      <c r="AF26" s="558"/>
      <c r="AG26" s="558"/>
      <c r="AH26" s="558"/>
      <c r="AI26" s="558"/>
      <c r="AJ26" s="558"/>
      <c r="AK26" s="558"/>
      <c r="AL26" s="558"/>
      <c r="AM26" s="558"/>
      <c r="AN26" s="558"/>
      <c r="AO26" s="558"/>
      <c r="AP26" s="558"/>
      <c r="AQ26" s="558"/>
      <c r="AR26" s="558"/>
      <c r="AS26" s="558"/>
      <c r="AT26" s="558"/>
      <c r="AU26" s="558"/>
      <c r="AV26" s="558"/>
      <c r="AW26" s="558"/>
      <c r="AX26" s="558"/>
      <c r="AY26" s="558"/>
      <c r="AZ26" s="558"/>
      <c r="BA26" s="558"/>
      <c r="BB26" s="558"/>
      <c r="BC26" s="558"/>
      <c r="BD26" s="558"/>
      <c r="BE26" s="558"/>
      <c r="BF26" s="558"/>
      <c r="BG26" s="558"/>
      <c r="BH26" s="558"/>
      <c r="BI26" s="558"/>
      <c r="BJ26" s="558"/>
      <c r="BK26" s="558"/>
      <c r="BL26" s="558"/>
      <c r="BM26" s="558"/>
      <c r="BN26" s="558"/>
      <c r="BO26" s="558"/>
      <c r="BP26" s="558"/>
      <c r="BQ26" s="558"/>
      <c r="BR26" s="558"/>
      <c r="BS26" s="558"/>
      <c r="BT26" s="558"/>
      <c r="BU26" s="558"/>
      <c r="BV26" s="558"/>
      <c r="BW26" s="558"/>
      <c r="BX26" s="558"/>
      <c r="BY26" s="558"/>
      <c r="BZ26" s="558"/>
      <c r="CA26" s="558"/>
      <c r="CB26" s="558"/>
      <c r="CC26" s="558"/>
      <c r="CD26" s="558"/>
      <c r="CE26" s="558"/>
      <c r="CF26" s="558"/>
      <c r="CG26" s="558"/>
      <c r="CH26" s="558"/>
      <c r="CI26" s="558"/>
      <c r="CJ26" s="558"/>
      <c r="CK26" s="558"/>
      <c r="CL26" s="558"/>
      <c r="CM26" s="558"/>
      <c r="CN26" s="558"/>
      <c r="CO26" s="558"/>
      <c r="CP26" s="558"/>
      <c r="CQ26" s="558"/>
      <c r="CR26" s="558"/>
      <c r="CS26" s="558"/>
      <c r="CT26" s="558"/>
      <c r="CU26" s="558"/>
      <c r="CV26" s="558"/>
      <c r="CW26" s="558"/>
      <c r="CX26" s="558"/>
      <c r="CY26" s="558"/>
      <c r="CZ26" s="558"/>
      <c r="DA26" s="558"/>
      <c r="DB26" s="558"/>
      <c r="DC26" s="558"/>
      <c r="DD26" s="558"/>
      <c r="DE26" s="558"/>
      <c r="DF26" s="558"/>
      <c r="DG26" s="558"/>
      <c r="DH26" s="558"/>
      <c r="DI26" s="558"/>
      <c r="DJ26" s="558"/>
      <c r="DK26" s="558"/>
      <c r="DL26" s="558"/>
      <c r="DM26" s="558"/>
      <c r="DN26" s="558"/>
      <c r="DO26" s="558"/>
      <c r="DP26" s="558"/>
      <c r="DQ26" s="558"/>
      <c r="DR26" s="558"/>
      <c r="DS26" s="558"/>
      <c r="DT26" s="558"/>
      <c r="DU26" s="558"/>
      <c r="DV26" s="558"/>
      <c r="DW26" s="558"/>
      <c r="DX26" s="558"/>
      <c r="DY26" s="558"/>
      <c r="DZ26" s="558"/>
      <c r="EA26" s="558"/>
      <c r="EB26" s="558"/>
      <c r="EC26" s="558"/>
      <c r="ED26" s="558"/>
      <c r="EE26" s="558"/>
      <c r="EF26" s="558"/>
      <c r="EG26" s="558"/>
      <c r="EH26" s="558"/>
      <c r="EI26" s="558"/>
      <c r="EJ26" s="558"/>
      <c r="EK26" s="558"/>
      <c r="EL26" s="558"/>
      <c r="EM26" s="558"/>
      <c r="EN26" s="558"/>
      <c r="EO26" s="558"/>
      <c r="EP26" s="558"/>
      <c r="EQ26" s="558"/>
      <c r="ER26" s="558"/>
      <c r="ES26" s="558"/>
      <c r="ET26" s="558"/>
      <c r="EU26" s="558"/>
      <c r="EV26" s="558"/>
      <c r="EW26" s="558"/>
      <c r="EX26" s="558"/>
      <c r="EY26" s="558"/>
      <c r="EZ26" s="558"/>
      <c r="FA26" s="558"/>
      <c r="FB26" s="558"/>
      <c r="FC26" s="558"/>
      <c r="FD26" s="558"/>
      <c r="FE26" s="558"/>
      <c r="FF26" s="558"/>
      <c r="FG26" s="558"/>
      <c r="FH26" s="558"/>
      <c r="FI26" s="558"/>
      <c r="FJ26" s="558"/>
      <c r="FK26" s="558"/>
      <c r="FL26" s="558"/>
      <c r="FM26" s="558"/>
      <c r="FN26" s="558"/>
      <c r="FO26" s="558"/>
      <c r="FP26" s="558"/>
      <c r="FQ26" s="558"/>
      <c r="FR26" s="558"/>
      <c r="FS26" s="558"/>
      <c r="FT26" s="558"/>
      <c r="FU26" s="558"/>
      <c r="FV26" s="558"/>
      <c r="FW26" s="558"/>
      <c r="FX26" s="558"/>
      <c r="FY26" s="558"/>
      <c r="FZ26" s="558"/>
      <c r="GA26" s="558"/>
      <c r="GB26" s="558"/>
      <c r="GC26" s="558"/>
      <c r="GD26" s="558"/>
      <c r="GE26" s="558"/>
      <c r="GF26" s="558"/>
      <c r="GG26" s="558"/>
      <c r="GH26" s="558"/>
      <c r="GI26" s="558"/>
      <c r="GJ26" s="558"/>
      <c r="GK26" s="558"/>
      <c r="GL26" s="558"/>
      <c r="GM26" s="558"/>
      <c r="GN26" s="558"/>
      <c r="GO26" s="558"/>
      <c r="GP26" s="558"/>
      <c r="GQ26" s="558"/>
      <c r="GR26" s="558"/>
      <c r="GS26" s="558"/>
      <c r="GT26" s="558"/>
      <c r="GU26" s="558"/>
      <c r="GV26" s="558"/>
      <c r="GW26" s="558"/>
      <c r="GX26" s="558"/>
      <c r="GY26" s="558"/>
      <c r="GZ26" s="558"/>
      <c r="HA26" s="558"/>
      <c r="HB26" s="558"/>
      <c r="HC26" s="558"/>
      <c r="HD26" s="558"/>
      <c r="HE26" s="558"/>
      <c r="HF26" s="558"/>
      <c r="HG26" s="558"/>
      <c r="HH26" s="558"/>
      <c r="HI26" s="558"/>
      <c r="HJ26" s="558"/>
      <c r="HK26" s="558"/>
      <c r="HL26" s="558"/>
      <c r="HM26" s="558"/>
      <c r="HN26" s="558"/>
      <c r="HO26" s="558"/>
      <c r="HP26" s="558"/>
      <c r="HQ26" s="558"/>
      <c r="HR26" s="558"/>
      <c r="HS26" s="558"/>
      <c r="HT26" s="558"/>
      <c r="HU26" s="558"/>
      <c r="HV26" s="558"/>
      <c r="HW26" s="558"/>
      <c r="HX26" s="558"/>
      <c r="HY26" s="558"/>
      <c r="HZ26" s="558"/>
      <c r="IA26" s="558"/>
      <c r="IB26" s="558"/>
      <c r="IC26" s="558"/>
      <c r="ID26" s="558"/>
      <c r="IE26" s="558"/>
      <c r="IF26" s="558"/>
      <c r="IG26" s="558"/>
      <c r="IH26" s="558"/>
      <c r="II26" s="558"/>
      <c r="IJ26" s="558"/>
      <c r="IK26" s="558"/>
      <c r="IL26" s="558"/>
      <c r="IM26" s="558"/>
      <c r="IN26" s="558"/>
      <c r="IO26" s="558"/>
      <c r="IP26" s="558"/>
      <c r="IQ26" s="558"/>
      <c r="IR26" s="558"/>
      <c r="IS26" s="558"/>
      <c r="IT26" s="558"/>
      <c r="IU26" s="558"/>
      <c r="IV26" s="558"/>
      <c r="IW26" s="558"/>
      <c r="IX26" s="558"/>
      <c r="IY26" s="558"/>
      <c r="IZ26" s="558"/>
      <c r="JA26" s="558"/>
      <c r="JB26" s="558"/>
      <c r="JC26" s="558"/>
      <c r="JD26" s="558"/>
      <c r="JE26" s="558"/>
      <c r="JF26" s="558"/>
      <c r="JG26" s="558"/>
      <c r="JH26" s="558"/>
      <c r="JI26" s="558"/>
      <c r="JJ26" s="558"/>
      <c r="JK26" s="558"/>
      <c r="JL26" s="558"/>
      <c r="JM26" s="558"/>
      <c r="JN26" s="558"/>
      <c r="JO26" s="558"/>
      <c r="JP26" s="558"/>
      <c r="JQ26" s="558"/>
      <c r="JR26" s="558"/>
      <c r="JS26" s="558"/>
      <c r="JT26" s="558"/>
      <c r="JU26" s="558"/>
      <c r="JV26" s="558"/>
      <c r="JW26" s="558"/>
      <c r="JX26" s="558"/>
      <c r="JY26" s="558"/>
      <c r="JZ26" s="558"/>
      <c r="KA26" s="558"/>
      <c r="KB26" s="558"/>
      <c r="KC26" s="558"/>
      <c r="KD26" s="558"/>
      <c r="KE26" s="558"/>
      <c r="KF26" s="558"/>
      <c r="KG26" s="558"/>
      <c r="KH26" s="558"/>
      <c r="KI26" s="558"/>
      <c r="KJ26" s="558"/>
      <c r="KK26" s="558"/>
      <c r="KL26" s="558"/>
      <c r="KM26" s="558"/>
      <c r="KN26" s="558"/>
      <c r="KO26" s="558"/>
      <c r="KP26" s="558"/>
      <c r="KQ26" s="558"/>
      <c r="KR26" s="558"/>
      <c r="KS26" s="558"/>
      <c r="KT26" s="558"/>
      <c r="KU26" s="558"/>
      <c r="KV26" s="558"/>
      <c r="KW26" s="558"/>
      <c r="KX26" s="558"/>
      <c r="KY26" s="558"/>
      <c r="KZ26" s="558"/>
      <c r="LA26" s="558"/>
      <c r="LB26" s="558"/>
      <c r="LC26" s="558"/>
      <c r="LD26" s="558"/>
      <c r="LE26" s="558"/>
      <c r="LF26" s="558"/>
      <c r="LG26" s="558"/>
      <c r="LH26" s="558"/>
      <c r="LI26" s="558"/>
      <c r="LJ26" s="558"/>
      <c r="LK26" s="558"/>
      <c r="LL26" s="558"/>
      <c r="LM26" s="558"/>
      <c r="LN26" s="558"/>
      <c r="LO26" s="558"/>
      <c r="LP26" s="558"/>
      <c r="LQ26" s="558"/>
      <c r="LR26" s="558"/>
      <c r="LS26" s="558"/>
      <c r="LT26" s="558"/>
      <c r="LU26" s="558"/>
      <c r="LV26" s="558"/>
      <c r="LW26" s="558"/>
      <c r="LX26" s="558"/>
      <c r="LY26" s="558"/>
      <c r="LZ26" s="558"/>
      <c r="MA26" s="558"/>
      <c r="MB26" s="558"/>
      <c r="MC26" s="558"/>
      <c r="MD26" s="558"/>
      <c r="ME26" s="558"/>
      <c r="MF26" s="558"/>
      <c r="MG26" s="558"/>
      <c r="MH26" s="558"/>
      <c r="MI26" s="558"/>
      <c r="MJ26" s="558"/>
      <c r="MK26" s="558"/>
      <c r="ML26" s="558"/>
      <c r="MM26" s="558"/>
      <c r="MN26" s="558"/>
      <c r="MO26" s="558"/>
      <c r="MP26" s="558"/>
      <c r="MQ26" s="558"/>
      <c r="MR26" s="558"/>
      <c r="MS26" s="558"/>
      <c r="MT26" s="558"/>
      <c r="MU26" s="558"/>
      <c r="MV26" s="558"/>
      <c r="MW26" s="558"/>
      <c r="MX26" s="558"/>
      <c r="MY26" s="558"/>
      <c r="MZ26" s="558"/>
      <c r="NA26" s="558"/>
      <c r="NB26" s="558"/>
      <c r="NC26" s="558"/>
      <c r="ND26" s="558"/>
      <c r="NE26" s="558"/>
      <c r="NF26" s="558"/>
      <c r="NG26" s="558"/>
      <c r="NH26" s="558"/>
      <c r="NI26" s="558"/>
      <c r="NJ26" s="558"/>
      <c r="NK26" s="558"/>
      <c r="NL26" s="558"/>
      <c r="NM26" s="558"/>
      <c r="NN26" s="558"/>
      <c r="NO26" s="558"/>
      <c r="NP26" s="558"/>
      <c r="NQ26" s="558"/>
      <c r="NR26" s="558"/>
      <c r="NS26" s="558"/>
      <c r="NT26" s="558"/>
      <c r="NU26" s="558"/>
      <c r="NV26" s="558"/>
      <c r="NW26" s="558"/>
      <c r="NX26" s="558"/>
      <c r="NY26" s="558"/>
      <c r="NZ26" s="558"/>
      <c r="OA26" s="558"/>
      <c r="OB26" s="558"/>
      <c r="OC26" s="558"/>
      <c r="OD26" s="558"/>
      <c r="OE26" s="558"/>
      <c r="OF26" s="558"/>
      <c r="OG26" s="558"/>
      <c r="OH26" s="558"/>
      <c r="OI26" s="558"/>
      <c r="OJ26" s="558"/>
      <c r="OK26" s="558"/>
      <c r="OL26" s="558"/>
      <c r="OM26" s="558"/>
      <c r="ON26" s="558"/>
      <c r="OO26" s="558"/>
      <c r="OP26" s="558"/>
      <c r="OQ26" s="558"/>
      <c r="OR26" s="558"/>
      <c r="OS26" s="558"/>
      <c r="OT26" s="558"/>
      <c r="OU26" s="558"/>
      <c r="OV26" s="558"/>
      <c r="OW26" s="558"/>
      <c r="OX26" s="558"/>
      <c r="OY26" s="558"/>
      <c r="OZ26" s="558"/>
      <c r="PA26" s="558"/>
      <c r="PB26" s="558"/>
      <c r="PC26" s="558"/>
      <c r="PD26" s="558"/>
      <c r="PE26" s="558"/>
      <c r="PF26" s="558"/>
      <c r="PG26" s="558"/>
      <c r="PH26" s="558"/>
      <c r="PI26" s="558"/>
      <c r="PJ26" s="558"/>
      <c r="PK26" s="558"/>
      <c r="PL26" s="558"/>
      <c r="PM26" s="558"/>
      <c r="PN26" s="558"/>
      <c r="PO26" s="558"/>
      <c r="PP26" s="558"/>
      <c r="PQ26" s="558"/>
      <c r="PR26" s="558"/>
      <c r="PS26" s="558"/>
      <c r="PT26" s="558"/>
      <c r="PU26" s="558"/>
      <c r="PV26" s="558"/>
      <c r="PW26" s="558"/>
      <c r="PX26" s="558"/>
      <c r="PY26" s="558"/>
      <c r="PZ26" s="558"/>
      <c r="QA26" s="558"/>
      <c r="QB26" s="558"/>
      <c r="QC26" s="558"/>
      <c r="QD26" s="558"/>
      <c r="QE26" s="558"/>
      <c r="QF26" s="558"/>
      <c r="QG26" s="558"/>
      <c r="QH26" s="558"/>
      <c r="QI26" s="558"/>
      <c r="QJ26" s="558"/>
      <c r="QK26" s="558"/>
      <c r="QL26" s="558"/>
      <c r="QM26" s="558"/>
      <c r="QN26" s="558"/>
      <c r="QO26" s="558"/>
      <c r="QP26" s="558"/>
      <c r="QQ26" s="558"/>
      <c r="QR26" s="558"/>
      <c r="QS26" s="558"/>
      <c r="QT26" s="558"/>
      <c r="QU26" s="558"/>
      <c r="QV26" s="558"/>
      <c r="QW26" s="558"/>
      <c r="QX26" s="558"/>
      <c r="QY26" s="558"/>
      <c r="QZ26" s="558"/>
      <c r="RA26" s="558"/>
      <c r="RB26" s="558"/>
      <c r="RC26" s="558"/>
      <c r="RD26" s="558"/>
      <c r="RE26" s="558"/>
      <c r="RF26" s="558"/>
      <c r="RG26" s="558"/>
      <c r="RH26" s="558"/>
      <c r="RI26" s="558"/>
      <c r="RJ26" s="558"/>
      <c r="RK26" s="558"/>
      <c r="RL26" s="558"/>
      <c r="RM26" s="558"/>
      <c r="RN26" s="558"/>
      <c r="RO26" s="558"/>
      <c r="RP26" s="558"/>
      <c r="RQ26" s="558"/>
      <c r="RR26" s="558"/>
      <c r="RS26" s="558"/>
      <c r="RT26" s="558"/>
      <c r="RU26" s="558"/>
      <c r="RV26" s="558"/>
      <c r="RW26" s="558"/>
      <c r="RX26" s="558"/>
      <c r="RY26" s="558"/>
      <c r="RZ26" s="558"/>
      <c r="SA26" s="558"/>
      <c r="SB26" s="558"/>
      <c r="SC26" s="558"/>
      <c r="SD26" s="558"/>
      <c r="SE26" s="558"/>
      <c r="SF26" s="558"/>
      <c r="SG26" s="558"/>
      <c r="SH26" s="558"/>
      <c r="SI26" s="558"/>
      <c r="SJ26" s="558"/>
      <c r="SK26" s="558"/>
      <c r="SL26" s="558"/>
      <c r="SM26" s="558"/>
      <c r="SN26" s="558"/>
      <c r="SO26" s="558"/>
      <c r="SP26" s="558"/>
      <c r="SQ26" s="558"/>
      <c r="SR26" s="558"/>
      <c r="SS26" s="558"/>
      <c r="ST26" s="558"/>
      <c r="SU26" s="558"/>
      <c r="SV26" s="558"/>
      <c r="SW26" s="558"/>
      <c r="SX26" s="558"/>
      <c r="SY26" s="558"/>
      <c r="SZ26" s="558"/>
      <c r="TA26" s="558"/>
      <c r="TB26" s="558"/>
      <c r="TC26" s="558"/>
      <c r="TD26" s="558"/>
      <c r="TE26" s="558"/>
      <c r="TF26" s="558"/>
      <c r="TG26" s="558"/>
      <c r="TH26" s="558"/>
      <c r="TI26" s="558"/>
      <c r="TJ26" s="558"/>
      <c r="TK26" s="558"/>
      <c r="TL26" s="558"/>
      <c r="TM26" s="558"/>
      <c r="TN26" s="558"/>
      <c r="TO26" s="558"/>
      <c r="TP26" s="558"/>
      <c r="TQ26" s="558"/>
      <c r="TR26" s="558"/>
      <c r="TS26" s="558"/>
      <c r="TT26" s="558"/>
      <c r="TU26" s="558"/>
      <c r="TV26" s="558"/>
      <c r="TW26" s="558"/>
      <c r="TX26" s="558"/>
      <c r="TY26" s="558"/>
      <c r="TZ26" s="558"/>
      <c r="UA26" s="558"/>
      <c r="UB26" s="558"/>
      <c r="UC26" s="558"/>
      <c r="UD26" s="558"/>
      <c r="UE26" s="558"/>
      <c r="UF26" s="558"/>
      <c r="UG26" s="558"/>
      <c r="UH26" s="558"/>
      <c r="UI26" s="558"/>
      <c r="UJ26" s="558"/>
      <c r="UK26" s="558"/>
      <c r="UL26" s="558"/>
      <c r="UM26" s="558"/>
      <c r="UN26" s="558"/>
      <c r="UO26" s="558"/>
      <c r="UP26" s="558"/>
      <c r="UQ26" s="558"/>
      <c r="UR26" s="558"/>
      <c r="US26" s="558"/>
      <c r="UT26" s="558"/>
      <c r="UU26" s="558"/>
      <c r="UV26" s="558"/>
      <c r="UW26" s="558"/>
      <c r="UX26" s="558"/>
      <c r="UY26" s="558"/>
      <c r="UZ26" s="558"/>
      <c r="VA26" s="558"/>
      <c r="VB26" s="558"/>
      <c r="VC26" s="558"/>
      <c r="VD26" s="558"/>
      <c r="VE26" s="558"/>
      <c r="VF26" s="558"/>
      <c r="VG26" s="558"/>
      <c r="VH26" s="558"/>
      <c r="VI26" s="558"/>
      <c r="VJ26" s="558"/>
      <c r="VK26" s="558"/>
      <c r="VL26" s="558"/>
      <c r="VM26" s="558"/>
      <c r="VN26" s="558"/>
      <c r="VO26" s="558"/>
      <c r="VP26" s="558"/>
      <c r="VQ26" s="558"/>
      <c r="VR26" s="558"/>
      <c r="VS26" s="558"/>
      <c r="VT26" s="558"/>
      <c r="VU26" s="558"/>
      <c r="VV26" s="558"/>
      <c r="VW26" s="558"/>
      <c r="VX26" s="558"/>
      <c r="VY26" s="558"/>
      <c r="VZ26" s="558"/>
      <c r="WA26" s="558"/>
      <c r="WB26" s="558"/>
      <c r="WC26" s="558"/>
      <c r="WD26" s="558"/>
      <c r="WE26" s="558"/>
      <c r="WF26" s="558"/>
      <c r="WG26" s="558"/>
      <c r="WH26" s="558"/>
      <c r="WI26" s="558"/>
      <c r="WJ26" s="558"/>
      <c r="WK26" s="558"/>
      <c r="WL26" s="558"/>
      <c r="WM26" s="558"/>
      <c r="WN26" s="558"/>
      <c r="WO26" s="558"/>
      <c r="WP26" s="558"/>
      <c r="WQ26" s="558"/>
      <c r="WR26" s="558"/>
      <c r="WS26" s="558"/>
      <c r="WT26" s="558"/>
      <c r="WU26" s="558"/>
      <c r="WV26" s="558"/>
      <c r="WW26" s="558"/>
      <c r="WX26" s="558"/>
      <c r="WY26" s="558"/>
      <c r="WZ26" s="558"/>
      <c r="XA26" s="558"/>
      <c r="XB26" s="558"/>
      <c r="XC26" s="558"/>
      <c r="XD26" s="558"/>
      <c r="XE26" s="558"/>
      <c r="XF26" s="558"/>
      <c r="XG26" s="558"/>
      <c r="XH26" s="558"/>
      <c r="XI26" s="558"/>
      <c r="XJ26" s="558"/>
      <c r="XK26" s="558"/>
      <c r="XL26" s="558"/>
      <c r="XM26" s="558"/>
      <c r="XN26" s="558"/>
      <c r="XO26" s="558"/>
      <c r="XP26" s="558"/>
      <c r="XQ26" s="558"/>
      <c r="XR26" s="558"/>
      <c r="XS26" s="558"/>
      <c r="XT26" s="558"/>
      <c r="XU26" s="558"/>
      <c r="XV26" s="558"/>
      <c r="XW26" s="558"/>
      <c r="XX26" s="558"/>
      <c r="XY26" s="558"/>
      <c r="XZ26" s="558"/>
      <c r="YA26" s="558"/>
      <c r="YB26" s="558"/>
      <c r="YC26" s="558"/>
      <c r="YD26" s="558"/>
      <c r="YE26" s="558"/>
      <c r="YF26" s="558"/>
      <c r="YG26" s="558"/>
      <c r="YH26" s="558"/>
      <c r="YI26" s="558"/>
      <c r="YJ26" s="558"/>
      <c r="YK26" s="558"/>
      <c r="YL26" s="558"/>
      <c r="YM26" s="558"/>
      <c r="YN26" s="558"/>
      <c r="YO26" s="558"/>
      <c r="YP26" s="558"/>
      <c r="YQ26" s="558"/>
      <c r="YR26" s="558"/>
      <c r="YS26" s="558"/>
      <c r="YT26" s="558"/>
      <c r="YU26" s="558"/>
      <c r="YV26" s="558"/>
      <c r="YW26" s="558"/>
      <c r="YX26" s="558"/>
      <c r="YY26" s="558"/>
      <c r="YZ26" s="558"/>
      <c r="ZA26" s="558"/>
      <c r="ZB26" s="558"/>
      <c r="ZC26" s="558"/>
      <c r="ZD26" s="558"/>
      <c r="ZE26" s="558"/>
      <c r="ZF26" s="558"/>
      <c r="ZG26" s="558"/>
      <c r="ZH26" s="558"/>
      <c r="ZI26" s="558"/>
      <c r="ZJ26" s="558"/>
      <c r="ZK26" s="558"/>
      <c r="ZL26" s="558"/>
      <c r="ZM26" s="558"/>
      <c r="ZN26" s="558"/>
      <c r="ZO26" s="558"/>
      <c r="ZP26" s="558"/>
      <c r="ZQ26" s="558"/>
      <c r="ZR26" s="558"/>
      <c r="ZS26" s="558"/>
      <c r="ZT26" s="558"/>
      <c r="ZU26" s="558"/>
      <c r="ZV26" s="558"/>
      <c r="ZW26" s="558"/>
      <c r="ZX26" s="558"/>
      <c r="ZY26" s="558"/>
      <c r="ZZ26" s="558"/>
    </row>
    <row r="27" spans="1:702" s="629" customFormat="1">
      <c r="A27" s="558"/>
      <c r="B27" s="558"/>
      <c r="C27" s="558"/>
      <c r="D27" s="558"/>
      <c r="E27" s="558"/>
      <c r="F27" s="558"/>
      <c r="G27" s="558"/>
      <c r="H27" s="558"/>
      <c r="I27" s="558"/>
      <c r="J27" s="558"/>
      <c r="K27" s="558"/>
      <c r="L27" s="558"/>
      <c r="M27" s="558"/>
      <c r="N27" s="558"/>
      <c r="O27" s="558"/>
      <c r="P27" s="558"/>
      <c r="Q27" s="558"/>
      <c r="R27" s="558"/>
      <c r="S27" s="558"/>
      <c r="T27" s="558"/>
      <c r="U27" s="558"/>
      <c r="V27" s="558"/>
      <c r="W27" s="558"/>
      <c r="X27" s="558"/>
      <c r="Y27" s="558"/>
      <c r="Z27" s="558"/>
      <c r="AA27" s="558"/>
      <c r="AB27" s="558"/>
      <c r="AC27" s="558"/>
      <c r="AD27" s="558"/>
      <c r="AE27" s="558"/>
      <c r="AF27" s="558"/>
      <c r="AG27" s="558"/>
      <c r="AH27" s="558"/>
      <c r="AI27" s="558"/>
      <c r="AJ27" s="558"/>
      <c r="AK27" s="558"/>
      <c r="AL27" s="558"/>
      <c r="AM27" s="558"/>
      <c r="AN27" s="558"/>
      <c r="AO27" s="558"/>
      <c r="AP27" s="558"/>
      <c r="AQ27" s="558"/>
      <c r="AR27" s="558"/>
      <c r="AS27" s="558"/>
      <c r="AT27" s="558"/>
      <c r="AU27" s="558"/>
      <c r="AV27" s="558"/>
      <c r="AW27" s="558"/>
      <c r="AX27" s="558"/>
      <c r="AY27" s="558"/>
      <c r="AZ27" s="558"/>
      <c r="BA27" s="558"/>
      <c r="BB27" s="558"/>
      <c r="BC27" s="558"/>
      <c r="BD27" s="558"/>
      <c r="BE27" s="558"/>
      <c r="BF27" s="558"/>
      <c r="BG27" s="558"/>
      <c r="BH27" s="558"/>
      <c r="BI27" s="558"/>
      <c r="BJ27" s="558"/>
      <c r="BK27" s="558"/>
      <c r="BL27" s="558"/>
      <c r="BM27" s="558"/>
      <c r="BN27" s="558"/>
      <c r="BO27" s="558"/>
      <c r="BP27" s="558"/>
      <c r="BQ27" s="558"/>
      <c r="BR27" s="558"/>
      <c r="BS27" s="558"/>
      <c r="BT27" s="558"/>
      <c r="BU27" s="558"/>
      <c r="BV27" s="558"/>
      <c r="BW27" s="558"/>
      <c r="BX27" s="558"/>
      <c r="BY27" s="558"/>
      <c r="BZ27" s="558"/>
      <c r="CA27" s="558"/>
      <c r="CB27" s="558"/>
      <c r="CC27" s="558"/>
      <c r="CD27" s="558"/>
      <c r="CE27" s="558"/>
      <c r="CF27" s="558"/>
      <c r="CG27" s="558"/>
      <c r="CH27" s="558"/>
      <c r="CI27" s="558"/>
      <c r="CJ27" s="558"/>
      <c r="CK27" s="558"/>
      <c r="CL27" s="558"/>
      <c r="CM27" s="558"/>
      <c r="CN27" s="558"/>
      <c r="CO27" s="558"/>
      <c r="CP27" s="558"/>
      <c r="CQ27" s="558"/>
      <c r="CR27" s="558"/>
      <c r="CS27" s="558"/>
      <c r="CT27" s="558"/>
      <c r="CU27" s="558"/>
      <c r="CV27" s="558"/>
      <c r="CW27" s="558"/>
      <c r="CX27" s="558"/>
      <c r="CY27" s="558"/>
      <c r="CZ27" s="558"/>
      <c r="DA27" s="558"/>
      <c r="DB27" s="558"/>
      <c r="DC27" s="558"/>
      <c r="DD27" s="558"/>
      <c r="DE27" s="558"/>
      <c r="DF27" s="558"/>
      <c r="DG27" s="558"/>
      <c r="DH27" s="558"/>
      <c r="DI27" s="558"/>
      <c r="DJ27" s="558"/>
      <c r="DK27" s="558"/>
      <c r="DL27" s="558"/>
      <c r="DM27" s="558"/>
      <c r="DN27" s="558"/>
      <c r="DO27" s="558"/>
      <c r="DP27" s="558"/>
      <c r="DQ27" s="558"/>
      <c r="DR27" s="558"/>
      <c r="DS27" s="558"/>
      <c r="DT27" s="558"/>
      <c r="DU27" s="558"/>
      <c r="DV27" s="558"/>
      <c r="DW27" s="558"/>
      <c r="DX27" s="558"/>
      <c r="DY27" s="558"/>
      <c r="DZ27" s="558"/>
      <c r="EA27" s="558"/>
      <c r="EB27" s="558"/>
      <c r="EC27" s="558"/>
      <c r="ED27" s="558"/>
      <c r="EE27" s="558"/>
      <c r="EF27" s="558"/>
      <c r="EG27" s="558"/>
      <c r="EH27" s="558"/>
      <c r="EI27" s="558"/>
      <c r="EJ27" s="558"/>
      <c r="EK27" s="558"/>
      <c r="EL27" s="558"/>
      <c r="EM27" s="558"/>
      <c r="EN27" s="558"/>
      <c r="EO27" s="558"/>
      <c r="EP27" s="558"/>
      <c r="EQ27" s="558"/>
      <c r="ER27" s="558"/>
      <c r="ES27" s="558"/>
      <c r="ET27" s="558"/>
      <c r="EU27" s="558"/>
      <c r="EV27" s="558"/>
      <c r="EW27" s="558"/>
      <c r="EX27" s="558"/>
      <c r="EY27" s="558"/>
      <c r="EZ27" s="558"/>
      <c r="FA27" s="558"/>
      <c r="FB27" s="558"/>
      <c r="FC27" s="558"/>
      <c r="FD27" s="558"/>
      <c r="FE27" s="558"/>
      <c r="FF27" s="558"/>
      <c r="FG27" s="558"/>
      <c r="FH27" s="558"/>
      <c r="FI27" s="558"/>
      <c r="FJ27" s="558"/>
      <c r="FK27" s="558"/>
      <c r="FL27" s="558"/>
      <c r="FM27" s="558"/>
      <c r="FN27" s="558"/>
      <c r="FO27" s="558"/>
      <c r="FP27" s="558"/>
      <c r="FQ27" s="558"/>
      <c r="FR27" s="558"/>
      <c r="FS27" s="558"/>
      <c r="FT27" s="558"/>
      <c r="FU27" s="558"/>
      <c r="FV27" s="558"/>
      <c r="FW27" s="558"/>
      <c r="FX27" s="558"/>
      <c r="FY27" s="558"/>
      <c r="FZ27" s="558"/>
      <c r="GA27" s="558"/>
      <c r="GB27" s="558"/>
      <c r="GC27" s="558"/>
      <c r="GD27" s="558"/>
      <c r="GE27" s="558"/>
      <c r="GF27" s="558"/>
      <c r="GG27" s="558"/>
      <c r="GH27" s="558"/>
      <c r="GI27" s="558"/>
      <c r="GJ27" s="558"/>
      <c r="GK27" s="558"/>
      <c r="GL27" s="558"/>
      <c r="GM27" s="558"/>
      <c r="GN27" s="558"/>
      <c r="GO27" s="558"/>
      <c r="GP27" s="558"/>
      <c r="GQ27" s="558"/>
      <c r="GR27" s="558"/>
      <c r="GS27" s="558"/>
      <c r="GT27" s="558"/>
      <c r="GU27" s="558"/>
      <c r="GV27" s="558"/>
      <c r="GW27" s="558"/>
      <c r="GX27" s="558"/>
      <c r="GY27" s="558"/>
      <c r="GZ27" s="558"/>
      <c r="HA27" s="558"/>
      <c r="HB27" s="558"/>
      <c r="HC27" s="558"/>
      <c r="HD27" s="558"/>
      <c r="HE27" s="558"/>
      <c r="HF27" s="558"/>
      <c r="HG27" s="558"/>
      <c r="HH27" s="558"/>
      <c r="HI27" s="558"/>
      <c r="HJ27" s="558"/>
      <c r="HK27" s="558"/>
      <c r="HL27" s="558"/>
      <c r="HM27" s="558"/>
      <c r="HN27" s="558"/>
      <c r="HO27" s="558"/>
      <c r="HP27" s="558"/>
      <c r="HQ27" s="558"/>
      <c r="HR27" s="558"/>
      <c r="HS27" s="558"/>
      <c r="HT27" s="558"/>
      <c r="HU27" s="558"/>
      <c r="HV27" s="558"/>
      <c r="HW27" s="558"/>
      <c r="HX27" s="558"/>
      <c r="HY27" s="558"/>
      <c r="HZ27" s="558"/>
      <c r="IA27" s="558"/>
      <c r="IB27" s="558"/>
      <c r="IC27" s="558"/>
      <c r="ID27" s="558"/>
      <c r="IE27" s="558"/>
      <c r="IF27" s="558"/>
      <c r="IG27" s="558"/>
      <c r="IH27" s="558"/>
      <c r="II27" s="558"/>
      <c r="IJ27" s="558"/>
      <c r="IK27" s="558"/>
      <c r="IL27" s="558"/>
      <c r="IM27" s="558"/>
      <c r="IN27" s="558"/>
      <c r="IO27" s="558"/>
      <c r="IP27" s="558"/>
      <c r="IQ27" s="558"/>
      <c r="IR27" s="558"/>
      <c r="IS27" s="558"/>
      <c r="IT27" s="558"/>
      <c r="IU27" s="558"/>
      <c r="IV27" s="558"/>
      <c r="IW27" s="558"/>
      <c r="IX27" s="558"/>
      <c r="IY27" s="558"/>
      <c r="IZ27" s="558"/>
      <c r="JA27" s="558"/>
      <c r="JB27" s="558"/>
      <c r="JC27" s="558"/>
      <c r="JD27" s="558"/>
      <c r="JE27" s="558"/>
      <c r="JF27" s="558"/>
      <c r="JG27" s="558"/>
      <c r="JH27" s="558"/>
      <c r="JI27" s="558"/>
      <c r="JJ27" s="558"/>
      <c r="JK27" s="558"/>
      <c r="JL27" s="558"/>
      <c r="JM27" s="558"/>
      <c r="JN27" s="558"/>
      <c r="JO27" s="558"/>
      <c r="JP27" s="558"/>
      <c r="JQ27" s="558"/>
      <c r="JR27" s="558"/>
      <c r="JS27" s="558"/>
      <c r="JT27" s="558"/>
      <c r="JU27" s="558"/>
      <c r="JV27" s="558"/>
      <c r="JW27" s="558"/>
      <c r="JX27" s="558"/>
      <c r="JY27" s="558"/>
      <c r="JZ27" s="558"/>
      <c r="KA27" s="558"/>
      <c r="KB27" s="558"/>
      <c r="KC27" s="558"/>
      <c r="KD27" s="558"/>
      <c r="KE27" s="558"/>
      <c r="KF27" s="558"/>
      <c r="KG27" s="558"/>
      <c r="KH27" s="558"/>
      <c r="KI27" s="558"/>
      <c r="KJ27" s="558"/>
      <c r="KK27" s="558"/>
      <c r="KL27" s="558"/>
      <c r="KM27" s="558"/>
      <c r="KN27" s="558"/>
      <c r="KO27" s="558"/>
      <c r="KP27" s="558"/>
      <c r="KQ27" s="558"/>
      <c r="KR27" s="558"/>
      <c r="KS27" s="558"/>
      <c r="KT27" s="558"/>
      <c r="KU27" s="558"/>
      <c r="KV27" s="558"/>
      <c r="KW27" s="558"/>
      <c r="KX27" s="558"/>
      <c r="KY27" s="558"/>
      <c r="KZ27" s="558"/>
      <c r="LA27" s="558"/>
      <c r="LB27" s="558"/>
      <c r="LC27" s="558"/>
      <c r="LD27" s="558"/>
      <c r="LE27" s="558"/>
      <c r="LF27" s="558"/>
      <c r="LG27" s="558"/>
      <c r="LH27" s="558"/>
      <c r="LI27" s="558"/>
      <c r="LJ27" s="558"/>
      <c r="LK27" s="558"/>
      <c r="LL27" s="558"/>
      <c r="LM27" s="558"/>
      <c r="LN27" s="558"/>
      <c r="LO27" s="558"/>
      <c r="LP27" s="558"/>
      <c r="LQ27" s="558"/>
      <c r="LR27" s="558"/>
      <c r="LS27" s="558"/>
      <c r="LT27" s="558"/>
      <c r="LU27" s="558"/>
      <c r="LV27" s="558"/>
      <c r="LW27" s="558"/>
      <c r="LX27" s="558"/>
      <c r="LY27" s="558"/>
      <c r="LZ27" s="558"/>
      <c r="MA27" s="558"/>
      <c r="MB27" s="558"/>
      <c r="MC27" s="558"/>
      <c r="MD27" s="558"/>
      <c r="ME27" s="558"/>
      <c r="MF27" s="558"/>
      <c r="MG27" s="558"/>
      <c r="MH27" s="558"/>
      <c r="MI27" s="558"/>
      <c r="MJ27" s="558"/>
      <c r="MK27" s="558"/>
      <c r="ML27" s="558"/>
      <c r="MM27" s="558"/>
      <c r="MN27" s="558"/>
      <c r="MO27" s="558"/>
      <c r="MP27" s="558"/>
      <c r="MQ27" s="558"/>
      <c r="MR27" s="558"/>
      <c r="MS27" s="558"/>
      <c r="MT27" s="558"/>
      <c r="MU27" s="558"/>
      <c r="MV27" s="558"/>
      <c r="MW27" s="558"/>
      <c r="MX27" s="558"/>
      <c r="MY27" s="558"/>
      <c r="MZ27" s="558"/>
      <c r="NA27" s="558"/>
      <c r="NB27" s="558"/>
      <c r="NC27" s="558"/>
      <c r="ND27" s="558"/>
      <c r="NE27" s="558"/>
      <c r="NF27" s="558"/>
      <c r="NG27" s="558"/>
      <c r="NH27" s="558"/>
      <c r="NI27" s="558"/>
      <c r="NJ27" s="558"/>
      <c r="NK27" s="558"/>
      <c r="NL27" s="558"/>
      <c r="NM27" s="558"/>
      <c r="NN27" s="558"/>
      <c r="NO27" s="558"/>
      <c r="NP27" s="558"/>
      <c r="NQ27" s="558"/>
      <c r="NR27" s="558"/>
      <c r="NS27" s="558"/>
      <c r="NT27" s="558"/>
      <c r="NU27" s="558"/>
      <c r="NV27" s="558"/>
      <c r="NW27" s="558"/>
      <c r="NX27" s="558"/>
      <c r="NY27" s="558"/>
      <c r="NZ27" s="558"/>
      <c r="OA27" s="558"/>
      <c r="OB27" s="558"/>
      <c r="OC27" s="558"/>
      <c r="OD27" s="558"/>
      <c r="OE27" s="558"/>
      <c r="OF27" s="558"/>
      <c r="OG27" s="558"/>
      <c r="OH27" s="558"/>
      <c r="OI27" s="558"/>
      <c r="OJ27" s="558"/>
      <c r="OK27" s="558"/>
      <c r="OL27" s="558"/>
      <c r="OM27" s="558"/>
      <c r="ON27" s="558"/>
      <c r="OO27" s="558"/>
      <c r="OP27" s="558"/>
      <c r="OQ27" s="558"/>
      <c r="OR27" s="558"/>
      <c r="OS27" s="558"/>
      <c r="OT27" s="558"/>
      <c r="OU27" s="558"/>
      <c r="OV27" s="558"/>
      <c r="OW27" s="558"/>
      <c r="OX27" s="558"/>
      <c r="OY27" s="558"/>
      <c r="OZ27" s="558"/>
      <c r="PA27" s="558"/>
      <c r="PB27" s="558"/>
      <c r="PC27" s="558"/>
      <c r="PD27" s="558"/>
      <c r="PE27" s="558"/>
      <c r="PF27" s="558"/>
      <c r="PG27" s="558"/>
      <c r="PH27" s="558"/>
      <c r="PI27" s="558"/>
      <c r="PJ27" s="558"/>
      <c r="PK27" s="558"/>
      <c r="PL27" s="558"/>
      <c r="PM27" s="558"/>
      <c r="PN27" s="558"/>
      <c r="PO27" s="558"/>
      <c r="PP27" s="558"/>
      <c r="PQ27" s="558"/>
      <c r="PR27" s="558"/>
      <c r="PS27" s="558"/>
      <c r="PT27" s="558"/>
      <c r="PU27" s="558"/>
      <c r="PV27" s="558"/>
      <c r="PW27" s="558"/>
      <c r="PX27" s="558"/>
      <c r="PY27" s="558"/>
      <c r="PZ27" s="558"/>
      <c r="QA27" s="558"/>
      <c r="QB27" s="558"/>
      <c r="QC27" s="558"/>
      <c r="QD27" s="558"/>
      <c r="QE27" s="558"/>
      <c r="QF27" s="558"/>
      <c r="QG27" s="558"/>
      <c r="QH27" s="558"/>
      <c r="QI27" s="558"/>
      <c r="QJ27" s="558"/>
      <c r="QK27" s="558"/>
      <c r="QL27" s="558"/>
      <c r="QM27" s="558"/>
      <c r="QN27" s="558"/>
      <c r="QO27" s="558"/>
      <c r="QP27" s="558"/>
      <c r="QQ27" s="558"/>
      <c r="QR27" s="558"/>
      <c r="QS27" s="558"/>
      <c r="QT27" s="558"/>
      <c r="QU27" s="558"/>
      <c r="QV27" s="558"/>
      <c r="QW27" s="558"/>
      <c r="QX27" s="558"/>
      <c r="QY27" s="558"/>
      <c r="QZ27" s="558"/>
      <c r="RA27" s="558"/>
      <c r="RB27" s="558"/>
      <c r="RC27" s="558"/>
      <c r="RD27" s="558"/>
      <c r="RE27" s="558"/>
      <c r="RF27" s="558"/>
      <c r="RG27" s="558"/>
      <c r="RH27" s="558"/>
      <c r="RI27" s="558"/>
      <c r="RJ27" s="558"/>
      <c r="RK27" s="558"/>
      <c r="RL27" s="558"/>
      <c r="RM27" s="558"/>
      <c r="RN27" s="558"/>
      <c r="RO27" s="558"/>
      <c r="RP27" s="558"/>
      <c r="RQ27" s="558"/>
      <c r="RR27" s="558"/>
      <c r="RS27" s="558"/>
      <c r="RT27" s="558"/>
      <c r="RU27" s="558"/>
      <c r="RV27" s="558"/>
      <c r="RW27" s="558"/>
      <c r="RX27" s="558"/>
      <c r="RY27" s="558"/>
      <c r="RZ27" s="558"/>
      <c r="SA27" s="558"/>
      <c r="SB27" s="558"/>
      <c r="SC27" s="558"/>
      <c r="SD27" s="558"/>
      <c r="SE27" s="558"/>
      <c r="SF27" s="558"/>
      <c r="SG27" s="558"/>
      <c r="SH27" s="558"/>
      <c r="SI27" s="558"/>
      <c r="SJ27" s="558"/>
      <c r="SK27" s="558"/>
      <c r="SL27" s="558"/>
      <c r="SM27" s="558"/>
      <c r="SN27" s="558"/>
      <c r="SO27" s="558"/>
      <c r="SP27" s="558"/>
      <c r="SQ27" s="558"/>
      <c r="SR27" s="558"/>
      <c r="SS27" s="558"/>
      <c r="ST27" s="558"/>
      <c r="SU27" s="558"/>
      <c r="SV27" s="558"/>
      <c r="SW27" s="558"/>
      <c r="SX27" s="558"/>
      <c r="SY27" s="558"/>
      <c r="SZ27" s="558"/>
      <c r="TA27" s="558"/>
      <c r="TB27" s="558"/>
      <c r="TC27" s="558"/>
      <c r="TD27" s="558"/>
      <c r="TE27" s="558"/>
      <c r="TF27" s="558"/>
      <c r="TG27" s="558"/>
      <c r="TH27" s="558"/>
      <c r="TI27" s="558"/>
      <c r="TJ27" s="558"/>
      <c r="TK27" s="558"/>
      <c r="TL27" s="558"/>
      <c r="TM27" s="558"/>
      <c r="TN27" s="558"/>
      <c r="TO27" s="558"/>
      <c r="TP27" s="558"/>
      <c r="TQ27" s="558"/>
      <c r="TR27" s="558"/>
      <c r="TS27" s="558"/>
      <c r="TT27" s="558"/>
      <c r="TU27" s="558"/>
      <c r="TV27" s="558"/>
      <c r="TW27" s="558"/>
      <c r="TX27" s="558"/>
      <c r="TY27" s="558"/>
      <c r="TZ27" s="558"/>
      <c r="UA27" s="558"/>
      <c r="UB27" s="558"/>
      <c r="UC27" s="558"/>
      <c r="UD27" s="558"/>
      <c r="UE27" s="558"/>
      <c r="UF27" s="558"/>
      <c r="UG27" s="558"/>
      <c r="UH27" s="558"/>
      <c r="UI27" s="558"/>
      <c r="UJ27" s="558"/>
      <c r="UK27" s="558"/>
      <c r="UL27" s="558"/>
      <c r="UM27" s="558"/>
      <c r="UN27" s="558"/>
      <c r="UO27" s="558"/>
      <c r="UP27" s="558"/>
      <c r="UQ27" s="558"/>
      <c r="UR27" s="558"/>
      <c r="US27" s="558"/>
      <c r="UT27" s="558"/>
      <c r="UU27" s="558"/>
      <c r="UV27" s="558"/>
      <c r="UW27" s="558"/>
      <c r="UX27" s="558"/>
      <c r="UY27" s="558"/>
      <c r="UZ27" s="558"/>
      <c r="VA27" s="558"/>
      <c r="VB27" s="558"/>
      <c r="VC27" s="558"/>
      <c r="VD27" s="558"/>
      <c r="VE27" s="558"/>
      <c r="VF27" s="558"/>
      <c r="VG27" s="558"/>
      <c r="VH27" s="558"/>
      <c r="VI27" s="558"/>
      <c r="VJ27" s="558"/>
      <c r="VK27" s="558"/>
      <c r="VL27" s="558"/>
      <c r="VM27" s="558"/>
      <c r="VN27" s="558"/>
      <c r="VO27" s="558"/>
      <c r="VP27" s="558"/>
      <c r="VQ27" s="558"/>
      <c r="VR27" s="558"/>
      <c r="VS27" s="558"/>
      <c r="VT27" s="558"/>
      <c r="VU27" s="558"/>
      <c r="VV27" s="558"/>
      <c r="VW27" s="558"/>
      <c r="VX27" s="558"/>
      <c r="VY27" s="558"/>
      <c r="VZ27" s="558"/>
      <c r="WA27" s="558"/>
      <c r="WB27" s="558"/>
      <c r="WC27" s="558"/>
      <c r="WD27" s="558"/>
      <c r="WE27" s="558"/>
      <c r="WF27" s="558"/>
      <c r="WG27" s="558"/>
      <c r="WH27" s="558"/>
      <c r="WI27" s="558"/>
      <c r="WJ27" s="558"/>
      <c r="WK27" s="558"/>
      <c r="WL27" s="558"/>
      <c r="WM27" s="558"/>
      <c r="WN27" s="558"/>
      <c r="WO27" s="558"/>
      <c r="WP27" s="558"/>
      <c r="WQ27" s="558"/>
      <c r="WR27" s="558"/>
      <c r="WS27" s="558"/>
      <c r="WT27" s="558"/>
      <c r="WU27" s="558"/>
      <c r="WV27" s="558"/>
      <c r="WW27" s="558"/>
      <c r="WX27" s="558"/>
      <c r="WY27" s="558"/>
      <c r="WZ27" s="558"/>
      <c r="XA27" s="558"/>
      <c r="XB27" s="558"/>
      <c r="XC27" s="558"/>
      <c r="XD27" s="558"/>
      <c r="XE27" s="558"/>
      <c r="XF27" s="558"/>
      <c r="XG27" s="558"/>
      <c r="XH27" s="558"/>
      <c r="XI27" s="558"/>
      <c r="XJ27" s="558"/>
      <c r="XK27" s="558"/>
      <c r="XL27" s="558"/>
      <c r="XM27" s="558"/>
      <c r="XN27" s="558"/>
      <c r="XO27" s="558"/>
      <c r="XP27" s="558"/>
      <c r="XQ27" s="558"/>
      <c r="XR27" s="558"/>
      <c r="XS27" s="558"/>
      <c r="XT27" s="558"/>
      <c r="XU27" s="558"/>
      <c r="XV27" s="558"/>
      <c r="XW27" s="558"/>
      <c r="XX27" s="558"/>
      <c r="XY27" s="558"/>
      <c r="XZ27" s="558"/>
      <c r="YA27" s="558"/>
      <c r="YB27" s="558"/>
      <c r="YC27" s="558"/>
      <c r="YD27" s="558"/>
      <c r="YE27" s="558"/>
      <c r="YF27" s="558"/>
      <c r="YG27" s="558"/>
      <c r="YH27" s="558"/>
      <c r="YI27" s="558"/>
      <c r="YJ27" s="558"/>
      <c r="YK27" s="558"/>
      <c r="YL27" s="558"/>
      <c r="YM27" s="558"/>
      <c r="YN27" s="558"/>
      <c r="YO27" s="558"/>
      <c r="YP27" s="558"/>
      <c r="YQ27" s="558"/>
      <c r="YR27" s="558"/>
      <c r="YS27" s="558"/>
      <c r="YT27" s="558"/>
      <c r="YU27" s="558"/>
      <c r="YV27" s="558"/>
      <c r="YW27" s="558"/>
      <c r="YX27" s="558"/>
      <c r="YY27" s="558"/>
      <c r="YZ27" s="558"/>
      <c r="ZA27" s="558"/>
      <c r="ZB27" s="558"/>
      <c r="ZC27" s="558"/>
      <c r="ZD27" s="558"/>
      <c r="ZE27" s="558"/>
      <c r="ZF27" s="558"/>
      <c r="ZG27" s="558"/>
      <c r="ZH27" s="558"/>
      <c r="ZI27" s="558"/>
      <c r="ZJ27" s="558"/>
      <c r="ZK27" s="558"/>
      <c r="ZL27" s="558"/>
      <c r="ZM27" s="558"/>
      <c r="ZN27" s="558"/>
      <c r="ZO27" s="558"/>
      <c r="ZP27" s="558"/>
      <c r="ZQ27" s="558"/>
      <c r="ZR27" s="558"/>
      <c r="ZS27" s="558"/>
      <c r="ZT27" s="558"/>
      <c r="ZU27" s="558"/>
      <c r="ZV27" s="558"/>
      <c r="ZW27" s="558"/>
      <c r="ZX27" s="558"/>
      <c r="ZY27" s="558"/>
      <c r="ZZ27" s="558"/>
    </row>
    <row r="28" spans="1:702" s="628" customFormat="1">
      <c r="A28" s="558"/>
      <c r="B28" s="558"/>
      <c r="C28" s="558"/>
      <c r="D28" s="558"/>
      <c r="E28" s="558"/>
      <c r="F28" s="558"/>
      <c r="G28" s="558"/>
      <c r="H28" s="558"/>
      <c r="I28" s="558"/>
      <c r="J28" s="558"/>
      <c r="K28" s="558"/>
      <c r="L28" s="558"/>
      <c r="M28" s="558"/>
      <c r="N28" s="558"/>
      <c r="O28" s="558"/>
      <c r="P28" s="558"/>
      <c r="Q28" s="558"/>
      <c r="R28" s="558"/>
      <c r="S28" s="558"/>
      <c r="T28" s="558"/>
      <c r="U28" s="558"/>
      <c r="V28" s="558"/>
      <c r="W28" s="558"/>
      <c r="X28" s="558"/>
      <c r="Y28" s="558"/>
      <c r="Z28" s="558"/>
      <c r="AA28" s="558"/>
      <c r="AB28" s="558"/>
      <c r="AC28" s="558"/>
      <c r="AD28" s="558"/>
      <c r="AE28" s="558"/>
      <c r="AF28" s="558"/>
      <c r="AG28" s="558"/>
      <c r="AH28" s="558"/>
      <c r="AI28" s="558"/>
      <c r="AJ28" s="558"/>
      <c r="AK28" s="558"/>
      <c r="AL28" s="558"/>
      <c r="AM28" s="558"/>
      <c r="AN28" s="558"/>
      <c r="AO28" s="558"/>
      <c r="AP28" s="558"/>
      <c r="AQ28" s="558"/>
      <c r="AR28" s="558"/>
      <c r="AS28" s="558"/>
      <c r="AT28" s="558"/>
      <c r="AU28" s="558"/>
      <c r="AV28" s="558"/>
      <c r="AW28" s="558"/>
      <c r="AX28" s="558"/>
      <c r="AY28" s="558"/>
      <c r="AZ28" s="558"/>
      <c r="BA28" s="558"/>
      <c r="BB28" s="558"/>
      <c r="BC28" s="558"/>
      <c r="BD28" s="558"/>
      <c r="BE28" s="558"/>
      <c r="BF28" s="558"/>
      <c r="BG28" s="558"/>
      <c r="BH28" s="558"/>
      <c r="BI28" s="558"/>
      <c r="BJ28" s="558"/>
      <c r="BK28" s="558"/>
      <c r="BL28" s="558"/>
      <c r="BM28" s="558"/>
      <c r="BN28" s="558"/>
      <c r="BO28" s="558"/>
      <c r="BP28" s="558"/>
      <c r="BQ28" s="558"/>
      <c r="BR28" s="558"/>
      <c r="BS28" s="558"/>
      <c r="BT28" s="558"/>
      <c r="BU28" s="558"/>
      <c r="BV28" s="558"/>
      <c r="BW28" s="558"/>
      <c r="BX28" s="558"/>
      <c r="BY28" s="558"/>
      <c r="BZ28" s="558"/>
      <c r="CA28" s="558"/>
      <c r="CB28" s="558"/>
      <c r="CC28" s="558"/>
      <c r="CD28" s="558"/>
      <c r="CE28" s="558"/>
      <c r="CF28" s="558"/>
      <c r="CG28" s="558"/>
      <c r="CH28" s="558"/>
      <c r="CI28" s="558"/>
      <c r="CJ28" s="558"/>
      <c r="CK28" s="558"/>
      <c r="CL28" s="558"/>
      <c r="CM28" s="558"/>
      <c r="CN28" s="558"/>
      <c r="CO28" s="558"/>
      <c r="CP28" s="558"/>
      <c r="CQ28" s="558"/>
      <c r="CR28" s="558"/>
      <c r="CS28" s="558"/>
      <c r="CT28" s="558"/>
      <c r="CU28" s="558"/>
      <c r="CV28" s="558"/>
      <c r="CW28" s="558"/>
      <c r="CX28" s="558"/>
      <c r="CY28" s="558"/>
      <c r="CZ28" s="558"/>
      <c r="DA28" s="558"/>
      <c r="DB28" s="558"/>
      <c r="DC28" s="558"/>
      <c r="DD28" s="558"/>
      <c r="DE28" s="558"/>
      <c r="DF28" s="558"/>
      <c r="DG28" s="558"/>
      <c r="DH28" s="558"/>
      <c r="DI28" s="558"/>
      <c r="DJ28" s="558"/>
      <c r="DK28" s="558"/>
      <c r="DL28" s="558"/>
      <c r="DM28" s="558"/>
      <c r="DN28" s="558"/>
      <c r="DO28" s="558"/>
      <c r="DP28" s="558"/>
      <c r="DQ28" s="558"/>
      <c r="DR28" s="558"/>
      <c r="DS28" s="558"/>
      <c r="DT28" s="558"/>
      <c r="DU28" s="558"/>
      <c r="DV28" s="558"/>
      <c r="DW28" s="558"/>
      <c r="DX28" s="558"/>
      <c r="DY28" s="558"/>
      <c r="DZ28" s="558"/>
      <c r="EA28" s="558"/>
      <c r="EB28" s="558"/>
      <c r="EC28" s="558"/>
      <c r="ED28" s="558"/>
      <c r="EE28" s="558"/>
      <c r="EF28" s="558"/>
      <c r="EG28" s="558"/>
      <c r="EH28" s="558"/>
      <c r="EI28" s="558"/>
      <c r="EJ28" s="558"/>
      <c r="EK28" s="558"/>
      <c r="EL28" s="558"/>
      <c r="EM28" s="558"/>
      <c r="EN28" s="558"/>
      <c r="EO28" s="558"/>
      <c r="EP28" s="558"/>
      <c r="EQ28" s="558"/>
      <c r="ER28" s="558"/>
      <c r="ES28" s="558"/>
      <c r="ET28" s="558"/>
      <c r="EU28" s="558"/>
      <c r="EV28" s="558"/>
      <c r="EW28" s="558"/>
      <c r="EX28" s="558"/>
      <c r="EY28" s="558"/>
      <c r="EZ28" s="558"/>
      <c r="FA28" s="558"/>
      <c r="FB28" s="558"/>
      <c r="FC28" s="558"/>
      <c r="FD28" s="558"/>
      <c r="FE28" s="558"/>
      <c r="FF28" s="558"/>
      <c r="FG28" s="558"/>
      <c r="FH28" s="558"/>
      <c r="FI28" s="558"/>
      <c r="FJ28" s="558"/>
      <c r="FK28" s="558"/>
      <c r="FL28" s="558"/>
      <c r="FM28" s="558"/>
      <c r="FN28" s="558"/>
      <c r="FO28" s="558"/>
      <c r="FP28" s="558"/>
      <c r="FQ28" s="558"/>
      <c r="FR28" s="558"/>
      <c r="FS28" s="558"/>
      <c r="FT28" s="558"/>
      <c r="FU28" s="558"/>
      <c r="FV28" s="558"/>
      <c r="FW28" s="558"/>
      <c r="FX28" s="558"/>
      <c r="FY28" s="558"/>
      <c r="FZ28" s="558"/>
      <c r="GA28" s="558"/>
      <c r="GB28" s="558"/>
      <c r="GC28" s="558"/>
      <c r="GD28" s="558"/>
      <c r="GE28" s="558"/>
      <c r="GF28" s="558"/>
      <c r="GG28" s="558"/>
      <c r="GH28" s="558"/>
      <c r="GI28" s="558"/>
      <c r="GJ28" s="558"/>
      <c r="GK28" s="558"/>
      <c r="GL28" s="558"/>
      <c r="GM28" s="558"/>
      <c r="GN28" s="558"/>
      <c r="GO28" s="558"/>
      <c r="GP28" s="558"/>
      <c r="GQ28" s="558"/>
      <c r="GR28" s="558"/>
      <c r="GS28" s="558"/>
      <c r="GT28" s="558"/>
      <c r="GU28" s="558"/>
      <c r="GV28" s="558"/>
      <c r="GW28" s="558"/>
      <c r="GX28" s="558"/>
      <c r="GY28" s="558"/>
      <c r="GZ28" s="558"/>
      <c r="HA28" s="558"/>
      <c r="HB28" s="558"/>
      <c r="HC28" s="558"/>
      <c r="HD28" s="558"/>
      <c r="HE28" s="558"/>
      <c r="HF28" s="558"/>
      <c r="HG28" s="558"/>
      <c r="HH28" s="558"/>
      <c r="HI28" s="558"/>
      <c r="HJ28" s="558"/>
      <c r="HK28" s="558"/>
      <c r="HL28" s="558"/>
      <c r="HM28" s="558"/>
      <c r="HN28" s="558"/>
      <c r="HO28" s="558"/>
      <c r="HP28" s="558"/>
      <c r="HQ28" s="558"/>
      <c r="HR28" s="558"/>
      <c r="HS28" s="558"/>
      <c r="HT28" s="558"/>
      <c r="HU28" s="558"/>
      <c r="HV28" s="558"/>
      <c r="HW28" s="558"/>
      <c r="HX28" s="558"/>
      <c r="HY28" s="558"/>
      <c r="HZ28" s="558"/>
      <c r="IA28" s="558"/>
      <c r="IB28" s="558"/>
      <c r="IC28" s="558"/>
      <c r="ID28" s="558"/>
      <c r="IE28" s="558"/>
      <c r="IF28" s="558"/>
      <c r="IG28" s="558"/>
      <c r="IH28" s="558"/>
      <c r="II28" s="558"/>
      <c r="IJ28" s="558"/>
      <c r="IK28" s="558"/>
      <c r="IL28" s="558"/>
      <c r="IM28" s="558"/>
      <c r="IN28" s="558"/>
      <c r="IO28" s="558"/>
      <c r="IP28" s="558"/>
      <c r="IQ28" s="558"/>
      <c r="IR28" s="558"/>
      <c r="IS28" s="558"/>
      <c r="IT28" s="558"/>
      <c r="IU28" s="558"/>
      <c r="IV28" s="558"/>
      <c r="IW28" s="558"/>
      <c r="IX28" s="558"/>
      <c r="IY28" s="558"/>
      <c r="IZ28" s="558"/>
      <c r="JA28" s="558"/>
      <c r="JB28" s="558"/>
      <c r="JC28" s="558"/>
      <c r="JD28" s="558"/>
      <c r="JE28" s="558"/>
      <c r="JF28" s="558"/>
      <c r="JG28" s="558"/>
      <c r="JH28" s="558"/>
      <c r="JI28" s="558"/>
      <c r="JJ28" s="558"/>
      <c r="JK28" s="558"/>
      <c r="JL28" s="558"/>
      <c r="JM28" s="558"/>
      <c r="JN28" s="558"/>
      <c r="JO28" s="558"/>
      <c r="JP28" s="558"/>
      <c r="JQ28" s="558"/>
      <c r="JR28" s="558"/>
      <c r="JS28" s="558"/>
      <c r="JT28" s="558"/>
      <c r="JU28" s="558"/>
      <c r="JV28" s="558"/>
      <c r="JW28" s="558"/>
      <c r="JX28" s="558"/>
      <c r="JY28" s="558"/>
      <c r="JZ28" s="558"/>
      <c r="KA28" s="558"/>
      <c r="KB28" s="558"/>
      <c r="KC28" s="558"/>
      <c r="KD28" s="558"/>
      <c r="KE28" s="558"/>
      <c r="KF28" s="558"/>
      <c r="KG28" s="558"/>
      <c r="KH28" s="558"/>
      <c r="KI28" s="558"/>
      <c r="KJ28" s="558"/>
      <c r="KK28" s="558"/>
      <c r="KL28" s="558"/>
      <c r="KM28" s="558"/>
      <c r="KN28" s="558"/>
      <c r="KO28" s="558"/>
      <c r="KP28" s="558"/>
      <c r="KQ28" s="558"/>
      <c r="KR28" s="558"/>
      <c r="KS28" s="558"/>
      <c r="KT28" s="558"/>
      <c r="KU28" s="558"/>
      <c r="KV28" s="558"/>
      <c r="KW28" s="558"/>
      <c r="KX28" s="558"/>
      <c r="KY28" s="558"/>
      <c r="KZ28" s="558"/>
      <c r="LA28" s="558"/>
      <c r="LB28" s="558"/>
      <c r="LC28" s="558"/>
      <c r="LD28" s="558"/>
      <c r="LE28" s="558"/>
      <c r="LF28" s="558"/>
      <c r="LG28" s="558"/>
      <c r="LH28" s="558"/>
      <c r="LI28" s="558"/>
      <c r="LJ28" s="558"/>
      <c r="LK28" s="558"/>
      <c r="LL28" s="558"/>
      <c r="LM28" s="558"/>
      <c r="LN28" s="558"/>
      <c r="LO28" s="558"/>
      <c r="LP28" s="558"/>
      <c r="LQ28" s="558"/>
      <c r="LR28" s="558"/>
      <c r="LS28" s="558"/>
      <c r="LT28" s="558"/>
      <c r="LU28" s="558"/>
      <c r="LV28" s="558"/>
      <c r="LW28" s="558"/>
      <c r="LX28" s="558"/>
      <c r="LY28" s="558"/>
      <c r="LZ28" s="558"/>
      <c r="MA28" s="558"/>
      <c r="MB28" s="558"/>
      <c r="MC28" s="558"/>
      <c r="MD28" s="558"/>
      <c r="ME28" s="558"/>
      <c r="MF28" s="558"/>
      <c r="MG28" s="558"/>
      <c r="MH28" s="558"/>
      <c r="MI28" s="558"/>
      <c r="MJ28" s="558"/>
      <c r="MK28" s="558"/>
      <c r="ML28" s="558"/>
      <c r="MM28" s="558"/>
      <c r="MN28" s="558"/>
      <c r="MO28" s="558"/>
      <c r="MP28" s="558"/>
      <c r="MQ28" s="558"/>
      <c r="MR28" s="558"/>
      <c r="MS28" s="558"/>
      <c r="MT28" s="558"/>
      <c r="MU28" s="558"/>
      <c r="MV28" s="558"/>
      <c r="MW28" s="558"/>
      <c r="MX28" s="558"/>
      <c r="MY28" s="558"/>
      <c r="MZ28" s="558"/>
      <c r="NA28" s="558"/>
      <c r="NB28" s="558"/>
      <c r="NC28" s="558"/>
      <c r="ND28" s="558"/>
      <c r="NE28" s="558"/>
      <c r="NF28" s="558"/>
      <c r="NG28" s="558"/>
      <c r="NH28" s="558"/>
      <c r="NI28" s="558"/>
      <c r="NJ28" s="558"/>
      <c r="NK28" s="558"/>
      <c r="NL28" s="558"/>
      <c r="NM28" s="558"/>
      <c r="NN28" s="558"/>
      <c r="NO28" s="558"/>
      <c r="NP28" s="558"/>
      <c r="NQ28" s="558"/>
      <c r="NR28" s="558"/>
      <c r="NS28" s="558"/>
      <c r="NT28" s="558"/>
      <c r="NU28" s="558"/>
      <c r="NV28" s="558"/>
      <c r="NW28" s="558"/>
      <c r="NX28" s="558"/>
      <c r="NY28" s="558"/>
      <c r="NZ28" s="558"/>
      <c r="OA28" s="558"/>
      <c r="OB28" s="558"/>
      <c r="OC28" s="558"/>
      <c r="OD28" s="558"/>
      <c r="OE28" s="558"/>
      <c r="OF28" s="558"/>
      <c r="OG28" s="558"/>
      <c r="OH28" s="558"/>
      <c r="OI28" s="558"/>
      <c r="OJ28" s="558"/>
      <c r="OK28" s="558"/>
      <c r="OL28" s="558"/>
      <c r="OM28" s="558"/>
      <c r="ON28" s="558"/>
      <c r="OO28" s="558"/>
      <c r="OP28" s="558"/>
      <c r="OQ28" s="558"/>
      <c r="OR28" s="558"/>
      <c r="OS28" s="558"/>
      <c r="OT28" s="558"/>
      <c r="OU28" s="558"/>
      <c r="OV28" s="558"/>
      <c r="OW28" s="558"/>
      <c r="OX28" s="558"/>
      <c r="OY28" s="558"/>
      <c r="OZ28" s="558"/>
      <c r="PA28" s="558"/>
      <c r="PB28" s="558"/>
      <c r="PC28" s="558"/>
      <c r="PD28" s="558"/>
      <c r="PE28" s="558"/>
      <c r="PF28" s="558"/>
      <c r="PG28" s="558"/>
      <c r="PH28" s="558"/>
      <c r="PI28" s="558"/>
      <c r="PJ28" s="558"/>
      <c r="PK28" s="558"/>
      <c r="PL28" s="558"/>
      <c r="PM28" s="558"/>
      <c r="PN28" s="558"/>
      <c r="PO28" s="558"/>
      <c r="PP28" s="558"/>
      <c r="PQ28" s="558"/>
      <c r="PR28" s="558"/>
      <c r="PS28" s="558"/>
      <c r="PT28" s="558"/>
      <c r="PU28" s="558"/>
      <c r="PV28" s="558"/>
      <c r="PW28" s="558"/>
      <c r="PX28" s="558"/>
      <c r="PY28" s="558"/>
      <c r="PZ28" s="558"/>
      <c r="QA28" s="558"/>
      <c r="QB28" s="558"/>
      <c r="QC28" s="558"/>
      <c r="QD28" s="558"/>
      <c r="QE28" s="558"/>
      <c r="QF28" s="558"/>
      <c r="QG28" s="558"/>
      <c r="QH28" s="558"/>
      <c r="QI28" s="558"/>
      <c r="QJ28" s="558"/>
      <c r="QK28" s="558"/>
      <c r="QL28" s="558"/>
      <c r="QM28" s="558"/>
      <c r="QN28" s="558"/>
      <c r="QO28" s="558"/>
      <c r="QP28" s="558"/>
      <c r="QQ28" s="558"/>
      <c r="QR28" s="558"/>
      <c r="QS28" s="558"/>
      <c r="QT28" s="558"/>
      <c r="QU28" s="558"/>
      <c r="QV28" s="558"/>
      <c r="QW28" s="558"/>
      <c r="QX28" s="558"/>
      <c r="QY28" s="558"/>
      <c r="QZ28" s="558"/>
      <c r="RA28" s="558"/>
      <c r="RB28" s="558"/>
      <c r="RC28" s="558"/>
      <c r="RD28" s="558"/>
      <c r="RE28" s="558"/>
      <c r="RF28" s="558"/>
      <c r="RG28" s="558"/>
      <c r="RH28" s="558"/>
      <c r="RI28" s="558"/>
      <c r="RJ28" s="558"/>
      <c r="RK28" s="558"/>
      <c r="RL28" s="558"/>
      <c r="RM28" s="558"/>
      <c r="RN28" s="558"/>
      <c r="RO28" s="558"/>
      <c r="RP28" s="558"/>
      <c r="RQ28" s="558"/>
      <c r="RR28" s="558"/>
      <c r="RS28" s="558"/>
      <c r="RT28" s="558"/>
      <c r="RU28" s="558"/>
      <c r="RV28" s="558"/>
      <c r="RW28" s="558"/>
      <c r="RX28" s="558"/>
      <c r="RY28" s="558"/>
      <c r="RZ28" s="558"/>
      <c r="SA28" s="558"/>
      <c r="SB28" s="558"/>
      <c r="SC28" s="558"/>
      <c r="SD28" s="558"/>
      <c r="SE28" s="558"/>
      <c r="SF28" s="558"/>
      <c r="SG28" s="558"/>
      <c r="SH28" s="558"/>
      <c r="SI28" s="558"/>
      <c r="SJ28" s="558"/>
      <c r="SK28" s="558"/>
      <c r="SL28" s="558"/>
      <c r="SM28" s="558"/>
      <c r="SN28" s="558"/>
      <c r="SO28" s="558"/>
      <c r="SP28" s="558"/>
      <c r="SQ28" s="558"/>
      <c r="SR28" s="558"/>
      <c r="SS28" s="558"/>
      <c r="ST28" s="558"/>
      <c r="SU28" s="558"/>
      <c r="SV28" s="558"/>
      <c r="SW28" s="558"/>
      <c r="SX28" s="558"/>
      <c r="SY28" s="558"/>
      <c r="SZ28" s="558"/>
      <c r="TA28" s="558"/>
      <c r="TB28" s="558"/>
      <c r="TC28" s="558"/>
      <c r="TD28" s="558"/>
      <c r="TE28" s="558"/>
      <c r="TF28" s="558"/>
      <c r="TG28" s="558"/>
      <c r="TH28" s="558"/>
      <c r="TI28" s="558"/>
      <c r="TJ28" s="558"/>
      <c r="TK28" s="558"/>
      <c r="TL28" s="558"/>
      <c r="TM28" s="558"/>
      <c r="TN28" s="558"/>
      <c r="TO28" s="558"/>
      <c r="TP28" s="558"/>
      <c r="TQ28" s="558"/>
      <c r="TR28" s="558"/>
      <c r="TS28" s="558"/>
      <c r="TT28" s="558"/>
      <c r="TU28" s="558"/>
      <c r="TV28" s="558"/>
      <c r="TW28" s="558"/>
      <c r="TX28" s="558"/>
      <c r="TY28" s="558"/>
      <c r="TZ28" s="558"/>
      <c r="UA28" s="558"/>
      <c r="UB28" s="558"/>
      <c r="UC28" s="558"/>
      <c r="UD28" s="558"/>
      <c r="UE28" s="558"/>
      <c r="UF28" s="558"/>
      <c r="UG28" s="558"/>
      <c r="UH28" s="558"/>
      <c r="UI28" s="558"/>
      <c r="UJ28" s="558"/>
      <c r="UK28" s="558"/>
      <c r="UL28" s="558"/>
      <c r="UM28" s="558"/>
      <c r="UN28" s="558"/>
      <c r="UO28" s="558"/>
      <c r="UP28" s="558"/>
      <c r="UQ28" s="558"/>
      <c r="UR28" s="558"/>
      <c r="US28" s="558"/>
      <c r="UT28" s="558"/>
      <c r="UU28" s="558"/>
      <c r="UV28" s="558"/>
      <c r="UW28" s="558"/>
      <c r="UX28" s="558"/>
      <c r="UY28" s="558"/>
      <c r="UZ28" s="558"/>
      <c r="VA28" s="558"/>
      <c r="VB28" s="558"/>
      <c r="VC28" s="558"/>
      <c r="VD28" s="558"/>
      <c r="VE28" s="558"/>
      <c r="VF28" s="558"/>
      <c r="VG28" s="558"/>
      <c r="VH28" s="558"/>
      <c r="VI28" s="558"/>
      <c r="VJ28" s="558"/>
      <c r="VK28" s="558"/>
      <c r="VL28" s="558"/>
      <c r="VM28" s="558"/>
      <c r="VN28" s="558"/>
      <c r="VO28" s="558"/>
      <c r="VP28" s="558"/>
      <c r="VQ28" s="558"/>
      <c r="VR28" s="558"/>
      <c r="VS28" s="558"/>
      <c r="VT28" s="558"/>
      <c r="VU28" s="558"/>
      <c r="VV28" s="558"/>
      <c r="VW28" s="558"/>
      <c r="VX28" s="558"/>
      <c r="VY28" s="558"/>
      <c r="VZ28" s="558"/>
      <c r="WA28" s="558"/>
      <c r="WB28" s="558"/>
      <c r="WC28" s="558"/>
      <c r="WD28" s="558"/>
      <c r="WE28" s="558"/>
      <c r="WF28" s="558"/>
      <c r="WG28" s="558"/>
      <c r="WH28" s="558"/>
      <c r="WI28" s="558"/>
      <c r="WJ28" s="558"/>
      <c r="WK28" s="558"/>
      <c r="WL28" s="558"/>
      <c r="WM28" s="558"/>
      <c r="WN28" s="558"/>
      <c r="WO28" s="558"/>
      <c r="WP28" s="558"/>
      <c r="WQ28" s="558"/>
      <c r="WR28" s="558"/>
      <c r="WS28" s="558"/>
      <c r="WT28" s="558"/>
      <c r="WU28" s="558"/>
      <c r="WV28" s="558"/>
      <c r="WW28" s="558"/>
      <c r="WX28" s="558"/>
      <c r="WY28" s="558"/>
      <c r="WZ28" s="558"/>
      <c r="XA28" s="558"/>
      <c r="XB28" s="558"/>
      <c r="XC28" s="558"/>
      <c r="XD28" s="558"/>
      <c r="XE28" s="558"/>
      <c r="XF28" s="558"/>
      <c r="XG28" s="558"/>
      <c r="XH28" s="558"/>
      <c r="XI28" s="558"/>
      <c r="XJ28" s="558"/>
      <c r="XK28" s="558"/>
      <c r="XL28" s="558"/>
      <c r="XM28" s="558"/>
      <c r="XN28" s="558"/>
      <c r="XO28" s="558"/>
      <c r="XP28" s="558"/>
      <c r="XQ28" s="558"/>
      <c r="XR28" s="558"/>
      <c r="XS28" s="558"/>
      <c r="XT28" s="558"/>
      <c r="XU28" s="558"/>
      <c r="XV28" s="558"/>
      <c r="XW28" s="558"/>
      <c r="XX28" s="558"/>
      <c r="XY28" s="558"/>
      <c r="XZ28" s="558"/>
      <c r="YA28" s="558"/>
      <c r="YB28" s="558"/>
      <c r="YC28" s="558"/>
      <c r="YD28" s="558"/>
      <c r="YE28" s="558"/>
      <c r="YF28" s="558"/>
      <c r="YG28" s="558"/>
      <c r="YH28" s="558"/>
      <c r="YI28" s="558"/>
      <c r="YJ28" s="558"/>
      <c r="YK28" s="558"/>
      <c r="YL28" s="558"/>
      <c r="YM28" s="558"/>
      <c r="YN28" s="558"/>
      <c r="YO28" s="558"/>
      <c r="YP28" s="558"/>
      <c r="YQ28" s="558"/>
      <c r="YR28" s="558"/>
      <c r="YS28" s="558"/>
      <c r="YT28" s="558"/>
      <c r="YU28" s="558"/>
      <c r="YV28" s="558"/>
      <c r="YW28" s="558"/>
      <c r="YX28" s="558"/>
      <c r="YY28" s="558"/>
      <c r="YZ28" s="558"/>
      <c r="ZA28" s="558"/>
      <c r="ZB28" s="558"/>
      <c r="ZC28" s="558"/>
      <c r="ZD28" s="558"/>
      <c r="ZE28" s="558"/>
      <c r="ZF28" s="558"/>
      <c r="ZG28" s="558"/>
      <c r="ZH28" s="558"/>
      <c r="ZI28" s="558"/>
      <c r="ZJ28" s="558"/>
      <c r="ZK28" s="558"/>
      <c r="ZL28" s="558"/>
      <c r="ZM28" s="558"/>
      <c r="ZN28" s="558"/>
      <c r="ZO28" s="558"/>
      <c r="ZP28" s="558"/>
      <c r="ZQ28" s="558"/>
      <c r="ZR28" s="558"/>
      <c r="ZS28" s="558"/>
      <c r="ZT28" s="558"/>
      <c r="ZU28" s="558"/>
      <c r="ZV28" s="558"/>
      <c r="ZW28" s="558"/>
      <c r="ZX28" s="558"/>
      <c r="ZY28" s="558"/>
      <c r="ZZ28" s="558"/>
    </row>
    <row r="29" spans="1:702" s="628" customFormat="1">
      <c r="A29" s="558"/>
      <c r="B29" s="558"/>
      <c r="C29" s="558"/>
      <c r="D29" s="558"/>
      <c r="E29" s="558"/>
      <c r="F29" s="558"/>
      <c r="G29" s="558"/>
      <c r="H29" s="558"/>
      <c r="I29" s="558"/>
      <c r="J29" s="558"/>
      <c r="K29" s="558"/>
      <c r="L29" s="558"/>
      <c r="M29" s="558"/>
      <c r="N29" s="558"/>
      <c r="O29" s="558"/>
      <c r="P29" s="558"/>
      <c r="Q29" s="558"/>
      <c r="R29" s="558"/>
      <c r="S29" s="558"/>
      <c r="T29" s="558"/>
      <c r="U29" s="558"/>
      <c r="V29" s="558"/>
      <c r="W29" s="558"/>
      <c r="X29" s="558"/>
      <c r="Y29" s="558"/>
      <c r="Z29" s="558"/>
      <c r="AA29" s="558"/>
      <c r="AB29" s="558"/>
      <c r="AC29" s="558"/>
      <c r="AD29" s="558"/>
      <c r="AE29" s="558"/>
      <c r="AF29" s="558"/>
      <c r="AG29" s="558"/>
      <c r="AH29" s="558"/>
      <c r="AI29" s="558"/>
      <c r="AJ29" s="558"/>
      <c r="AK29" s="558"/>
      <c r="AL29" s="558"/>
      <c r="AM29" s="558"/>
      <c r="AN29" s="558"/>
      <c r="AO29" s="558"/>
      <c r="AP29" s="558"/>
      <c r="AQ29" s="558"/>
      <c r="AR29" s="558"/>
      <c r="AS29" s="558"/>
      <c r="AT29" s="558"/>
      <c r="AU29" s="558"/>
      <c r="AV29" s="558"/>
      <c r="AW29" s="558"/>
      <c r="AX29" s="558"/>
      <c r="AY29" s="558"/>
      <c r="AZ29" s="558"/>
      <c r="BA29" s="558"/>
      <c r="BB29" s="558"/>
      <c r="BC29" s="558"/>
      <c r="BD29" s="558"/>
      <c r="BE29" s="558"/>
      <c r="BF29" s="558"/>
      <c r="BG29" s="558"/>
      <c r="BH29" s="558"/>
      <c r="BI29" s="558"/>
      <c r="BJ29" s="558"/>
      <c r="BK29" s="558"/>
      <c r="BL29" s="558"/>
      <c r="BM29" s="558"/>
      <c r="BN29" s="558"/>
      <c r="BO29" s="558"/>
      <c r="BP29" s="558"/>
      <c r="BQ29" s="558"/>
      <c r="BR29" s="558"/>
      <c r="BS29" s="558"/>
      <c r="BT29" s="558"/>
      <c r="BU29" s="558"/>
      <c r="BV29" s="558"/>
      <c r="BW29" s="558"/>
      <c r="BX29" s="558"/>
      <c r="BY29" s="558"/>
      <c r="BZ29" s="558"/>
      <c r="CA29" s="558"/>
      <c r="CB29" s="558"/>
      <c r="CC29" s="558"/>
      <c r="CD29" s="558"/>
      <c r="CE29" s="558"/>
      <c r="CF29" s="558"/>
      <c r="CG29" s="558"/>
      <c r="CH29" s="558"/>
      <c r="CI29" s="558"/>
      <c r="CJ29" s="558"/>
      <c r="CK29" s="558"/>
      <c r="CL29" s="558"/>
      <c r="CM29" s="558"/>
      <c r="CN29" s="558"/>
      <c r="CO29" s="558"/>
      <c r="CP29" s="558"/>
      <c r="CQ29" s="558"/>
      <c r="CR29" s="558"/>
      <c r="CS29" s="558"/>
      <c r="CT29" s="558"/>
      <c r="CU29" s="558"/>
      <c r="CV29" s="558"/>
      <c r="CW29" s="558"/>
      <c r="CX29" s="558"/>
      <c r="CY29" s="558"/>
      <c r="CZ29" s="558"/>
      <c r="DA29" s="558"/>
      <c r="DB29" s="558"/>
      <c r="DC29" s="558"/>
      <c r="DD29" s="558"/>
      <c r="DE29" s="558"/>
      <c r="DF29" s="558"/>
      <c r="DG29" s="558"/>
      <c r="DH29" s="558"/>
      <c r="DI29" s="558"/>
      <c r="DJ29" s="558"/>
      <c r="DK29" s="558"/>
      <c r="DL29" s="558"/>
      <c r="DM29" s="558"/>
      <c r="DN29" s="558"/>
      <c r="DO29" s="558"/>
      <c r="DP29" s="558"/>
      <c r="DQ29" s="558"/>
      <c r="DR29" s="558"/>
      <c r="DS29" s="558"/>
      <c r="DT29" s="558"/>
      <c r="DU29" s="558"/>
      <c r="DV29" s="558"/>
      <c r="DW29" s="558"/>
      <c r="DX29" s="558"/>
      <c r="DY29" s="558"/>
      <c r="DZ29" s="558"/>
      <c r="EA29" s="558"/>
      <c r="EB29" s="558"/>
      <c r="EC29" s="558"/>
      <c r="ED29" s="558"/>
      <c r="EE29" s="558"/>
      <c r="EF29" s="558"/>
      <c r="EG29" s="558"/>
      <c r="EH29" s="558"/>
      <c r="EI29" s="558"/>
      <c r="EJ29" s="558"/>
      <c r="EK29" s="558"/>
      <c r="EL29" s="558"/>
      <c r="EM29" s="558"/>
      <c r="EN29" s="558"/>
      <c r="EO29" s="558"/>
      <c r="EP29" s="558"/>
      <c r="EQ29" s="558"/>
      <c r="ER29" s="558"/>
      <c r="ES29" s="558"/>
      <c r="ET29" s="558"/>
      <c r="EU29" s="558"/>
      <c r="EV29" s="558"/>
      <c r="EW29" s="558"/>
      <c r="EX29" s="558"/>
      <c r="EY29" s="558"/>
      <c r="EZ29" s="558"/>
      <c r="FA29" s="558"/>
      <c r="FB29" s="558"/>
      <c r="FC29" s="558"/>
      <c r="FD29" s="558"/>
      <c r="FE29" s="558"/>
      <c r="FF29" s="558"/>
      <c r="FG29" s="558"/>
      <c r="FH29" s="558"/>
      <c r="FI29" s="558"/>
      <c r="FJ29" s="558"/>
      <c r="FK29" s="558"/>
      <c r="FL29" s="558"/>
      <c r="FM29" s="558"/>
      <c r="FN29" s="558"/>
      <c r="FO29" s="558"/>
      <c r="FP29" s="558"/>
      <c r="FQ29" s="558"/>
      <c r="FR29" s="558"/>
      <c r="FS29" s="558"/>
      <c r="FT29" s="558"/>
      <c r="FU29" s="558"/>
      <c r="FV29" s="558"/>
      <c r="FW29" s="558"/>
      <c r="FX29" s="558"/>
      <c r="FY29" s="558"/>
      <c r="FZ29" s="558"/>
      <c r="GA29" s="558"/>
      <c r="GB29" s="558"/>
      <c r="GC29" s="558"/>
      <c r="GD29" s="558"/>
      <c r="GE29" s="558"/>
      <c r="GF29" s="558"/>
      <c r="GG29" s="558"/>
      <c r="GH29" s="558"/>
      <c r="GI29" s="558"/>
      <c r="GJ29" s="558"/>
      <c r="GK29" s="558"/>
      <c r="GL29" s="558"/>
      <c r="GM29" s="558"/>
      <c r="GN29" s="558"/>
      <c r="GO29" s="558"/>
      <c r="GP29" s="558"/>
      <c r="GQ29" s="558"/>
      <c r="GR29" s="558"/>
      <c r="GS29" s="558"/>
      <c r="GT29" s="558"/>
      <c r="GU29" s="558"/>
      <c r="GV29" s="558"/>
      <c r="GW29" s="558"/>
      <c r="GX29" s="558"/>
      <c r="GY29" s="558"/>
      <c r="GZ29" s="558"/>
      <c r="HA29" s="558"/>
      <c r="HB29" s="558"/>
      <c r="HC29" s="558"/>
      <c r="HD29" s="558"/>
      <c r="HE29" s="558"/>
      <c r="HF29" s="558"/>
      <c r="HG29" s="558"/>
      <c r="HH29" s="558"/>
      <c r="HI29" s="558"/>
      <c r="HJ29" s="558"/>
      <c r="HK29" s="558"/>
      <c r="HL29" s="558"/>
      <c r="HM29" s="558"/>
      <c r="HN29" s="558"/>
      <c r="HO29" s="558"/>
      <c r="HP29" s="558"/>
      <c r="HQ29" s="558"/>
      <c r="HR29" s="558"/>
      <c r="HS29" s="558"/>
      <c r="HT29" s="558"/>
      <c r="HU29" s="558"/>
      <c r="HV29" s="558"/>
      <c r="HW29" s="558"/>
      <c r="HX29" s="558"/>
      <c r="HY29" s="558"/>
      <c r="HZ29" s="558"/>
      <c r="IA29" s="558"/>
      <c r="IB29" s="558"/>
      <c r="IC29" s="558"/>
      <c r="ID29" s="558"/>
      <c r="IE29" s="558"/>
      <c r="IF29" s="558"/>
      <c r="IG29" s="558"/>
      <c r="IH29" s="558"/>
      <c r="II29" s="558"/>
      <c r="IJ29" s="558"/>
      <c r="IK29" s="558"/>
      <c r="IL29" s="558"/>
      <c r="IM29" s="558"/>
      <c r="IN29" s="558"/>
      <c r="IO29" s="558"/>
      <c r="IP29" s="558"/>
      <c r="IQ29" s="558"/>
      <c r="IR29" s="558"/>
      <c r="IS29" s="558"/>
      <c r="IT29" s="558"/>
      <c r="IU29" s="558"/>
      <c r="IV29" s="558"/>
      <c r="IW29" s="558"/>
      <c r="IX29" s="558"/>
      <c r="IY29" s="558"/>
      <c r="IZ29" s="558"/>
      <c r="JA29" s="558"/>
      <c r="JB29" s="558"/>
      <c r="JC29" s="558"/>
      <c r="JD29" s="558"/>
      <c r="JE29" s="558"/>
      <c r="JF29" s="558"/>
      <c r="JG29" s="558"/>
      <c r="JH29" s="558"/>
      <c r="JI29" s="558"/>
      <c r="JJ29" s="558"/>
      <c r="JK29" s="558"/>
      <c r="JL29" s="558"/>
      <c r="JM29" s="558"/>
      <c r="JN29" s="558"/>
      <c r="JO29" s="558"/>
      <c r="JP29" s="558"/>
      <c r="JQ29" s="558"/>
      <c r="JR29" s="558"/>
      <c r="JS29" s="558"/>
      <c r="JT29" s="558"/>
      <c r="JU29" s="558"/>
      <c r="JV29" s="558"/>
      <c r="JW29" s="558"/>
      <c r="JX29" s="558"/>
      <c r="JY29" s="558"/>
      <c r="JZ29" s="558"/>
      <c r="KA29" s="558"/>
      <c r="KB29" s="558"/>
      <c r="KC29" s="558"/>
      <c r="KD29" s="558"/>
      <c r="KE29" s="558"/>
      <c r="KF29" s="558"/>
      <c r="KG29" s="558"/>
      <c r="KH29" s="558"/>
      <c r="KI29" s="558"/>
      <c r="KJ29" s="558"/>
      <c r="KK29" s="558"/>
      <c r="KL29" s="558"/>
      <c r="KM29" s="558"/>
      <c r="KN29" s="558"/>
      <c r="KO29" s="558"/>
      <c r="KP29" s="558"/>
      <c r="KQ29" s="558"/>
      <c r="KR29" s="558"/>
      <c r="KS29" s="558"/>
      <c r="KT29" s="558"/>
      <c r="KU29" s="558"/>
      <c r="KV29" s="558"/>
      <c r="KW29" s="558"/>
      <c r="KX29" s="558"/>
      <c r="KY29" s="558"/>
      <c r="KZ29" s="558"/>
      <c r="LA29" s="558"/>
      <c r="LB29" s="558"/>
      <c r="LC29" s="558"/>
      <c r="LD29" s="558"/>
      <c r="LE29" s="558"/>
      <c r="LF29" s="558"/>
      <c r="LG29" s="558"/>
      <c r="LH29" s="558"/>
      <c r="LI29" s="558"/>
      <c r="LJ29" s="558"/>
      <c r="LK29" s="558"/>
      <c r="LL29" s="558"/>
      <c r="LM29" s="558"/>
      <c r="LN29" s="558"/>
      <c r="LO29" s="558"/>
      <c r="LP29" s="558"/>
      <c r="LQ29" s="558"/>
      <c r="LR29" s="558"/>
      <c r="LS29" s="558"/>
      <c r="LT29" s="558"/>
      <c r="LU29" s="558"/>
      <c r="LV29" s="558"/>
      <c r="LW29" s="558"/>
      <c r="LX29" s="558"/>
      <c r="LY29" s="558"/>
      <c r="LZ29" s="558"/>
      <c r="MA29" s="558"/>
      <c r="MB29" s="558"/>
      <c r="MC29" s="558"/>
      <c r="MD29" s="558"/>
      <c r="ME29" s="558"/>
      <c r="MF29" s="558"/>
      <c r="MG29" s="558"/>
      <c r="MH29" s="558"/>
      <c r="MI29" s="558"/>
      <c r="MJ29" s="558"/>
      <c r="MK29" s="558"/>
      <c r="ML29" s="558"/>
      <c r="MM29" s="558"/>
      <c r="MN29" s="558"/>
      <c r="MO29" s="558"/>
      <c r="MP29" s="558"/>
      <c r="MQ29" s="558"/>
      <c r="MR29" s="558"/>
      <c r="MS29" s="558"/>
      <c r="MT29" s="558"/>
      <c r="MU29" s="558"/>
      <c r="MV29" s="558"/>
      <c r="MW29" s="558"/>
      <c r="MX29" s="558"/>
      <c r="MY29" s="558"/>
      <c r="MZ29" s="558"/>
      <c r="NA29" s="558"/>
      <c r="NB29" s="558"/>
      <c r="NC29" s="558"/>
      <c r="ND29" s="558"/>
      <c r="NE29" s="558"/>
      <c r="NF29" s="558"/>
      <c r="NG29" s="558"/>
      <c r="NH29" s="558"/>
      <c r="NI29" s="558"/>
      <c r="NJ29" s="558"/>
      <c r="NK29" s="558"/>
      <c r="NL29" s="558"/>
      <c r="NM29" s="558"/>
      <c r="NN29" s="558"/>
      <c r="NO29" s="558"/>
      <c r="NP29" s="558"/>
      <c r="NQ29" s="558"/>
      <c r="NR29" s="558"/>
      <c r="NS29" s="558"/>
      <c r="NT29" s="558"/>
      <c r="NU29" s="558"/>
      <c r="NV29" s="558"/>
      <c r="NW29" s="558"/>
      <c r="NX29" s="558"/>
      <c r="NY29" s="558"/>
      <c r="NZ29" s="558"/>
      <c r="OA29" s="558"/>
      <c r="OB29" s="558"/>
      <c r="OC29" s="558"/>
      <c r="OD29" s="558"/>
      <c r="OE29" s="558"/>
      <c r="OF29" s="558"/>
      <c r="OG29" s="558"/>
      <c r="OH29" s="558"/>
      <c r="OI29" s="558"/>
      <c r="OJ29" s="558"/>
      <c r="OK29" s="558"/>
      <c r="OL29" s="558"/>
      <c r="OM29" s="558"/>
      <c r="ON29" s="558"/>
      <c r="OO29" s="558"/>
      <c r="OP29" s="558"/>
      <c r="OQ29" s="558"/>
      <c r="OR29" s="558"/>
      <c r="OS29" s="558"/>
      <c r="OT29" s="558"/>
      <c r="OU29" s="558"/>
      <c r="OV29" s="558"/>
      <c r="OW29" s="558"/>
      <c r="OX29" s="558"/>
      <c r="OY29" s="558"/>
      <c r="OZ29" s="558"/>
      <c r="PA29" s="558"/>
      <c r="PB29" s="558"/>
      <c r="PC29" s="558"/>
      <c r="PD29" s="558"/>
      <c r="PE29" s="558"/>
      <c r="PF29" s="558"/>
      <c r="PG29" s="558"/>
      <c r="PH29" s="558"/>
      <c r="PI29" s="558"/>
      <c r="PJ29" s="558"/>
      <c r="PK29" s="558"/>
      <c r="PL29" s="558"/>
      <c r="PM29" s="558"/>
      <c r="PN29" s="558"/>
      <c r="PO29" s="558"/>
      <c r="PP29" s="558"/>
      <c r="PQ29" s="558"/>
      <c r="PR29" s="558"/>
      <c r="PS29" s="558"/>
      <c r="PT29" s="558"/>
      <c r="PU29" s="558"/>
      <c r="PV29" s="558"/>
      <c r="PW29" s="558"/>
      <c r="PX29" s="558"/>
      <c r="PY29" s="558"/>
      <c r="PZ29" s="558"/>
      <c r="QA29" s="558"/>
      <c r="QB29" s="558"/>
      <c r="QC29" s="558"/>
      <c r="QD29" s="558"/>
      <c r="QE29" s="558"/>
      <c r="QF29" s="558"/>
      <c r="QG29" s="558"/>
      <c r="QH29" s="558"/>
      <c r="QI29" s="558"/>
      <c r="QJ29" s="558"/>
      <c r="QK29" s="558"/>
      <c r="QL29" s="558"/>
      <c r="QM29" s="558"/>
      <c r="QN29" s="558"/>
      <c r="QO29" s="558"/>
      <c r="QP29" s="558"/>
      <c r="QQ29" s="558"/>
      <c r="QR29" s="558"/>
      <c r="QS29" s="558"/>
      <c r="QT29" s="558"/>
      <c r="QU29" s="558"/>
      <c r="QV29" s="558"/>
      <c r="QW29" s="558"/>
      <c r="QX29" s="558"/>
      <c r="QY29" s="558"/>
      <c r="QZ29" s="558"/>
      <c r="RA29" s="558"/>
      <c r="RB29" s="558"/>
      <c r="RC29" s="558"/>
      <c r="RD29" s="558"/>
      <c r="RE29" s="558"/>
      <c r="RF29" s="558"/>
      <c r="RG29" s="558"/>
      <c r="RH29" s="558"/>
      <c r="RI29" s="558"/>
      <c r="RJ29" s="558"/>
      <c r="RK29" s="558"/>
      <c r="RL29" s="558"/>
      <c r="RM29" s="558"/>
      <c r="RN29" s="558"/>
      <c r="RO29" s="558"/>
      <c r="RP29" s="558"/>
      <c r="RQ29" s="558"/>
      <c r="RR29" s="558"/>
      <c r="RS29" s="558"/>
      <c r="RT29" s="558"/>
      <c r="RU29" s="558"/>
      <c r="RV29" s="558"/>
      <c r="RW29" s="558"/>
      <c r="RX29" s="558"/>
      <c r="RY29" s="558"/>
      <c r="RZ29" s="558"/>
      <c r="SA29" s="558"/>
      <c r="SB29" s="558"/>
      <c r="SC29" s="558"/>
      <c r="SD29" s="558"/>
      <c r="SE29" s="558"/>
      <c r="SF29" s="558"/>
      <c r="SG29" s="558"/>
      <c r="SH29" s="558"/>
      <c r="SI29" s="558"/>
      <c r="SJ29" s="558"/>
      <c r="SK29" s="558"/>
      <c r="SL29" s="558"/>
      <c r="SM29" s="558"/>
      <c r="SN29" s="558"/>
      <c r="SO29" s="558"/>
      <c r="SP29" s="558"/>
      <c r="SQ29" s="558"/>
      <c r="SR29" s="558"/>
      <c r="SS29" s="558"/>
      <c r="ST29" s="558"/>
      <c r="SU29" s="558"/>
      <c r="SV29" s="558"/>
      <c r="SW29" s="558"/>
      <c r="SX29" s="558"/>
      <c r="SY29" s="558"/>
      <c r="SZ29" s="558"/>
      <c r="TA29" s="558"/>
      <c r="TB29" s="558"/>
      <c r="TC29" s="558"/>
      <c r="TD29" s="558"/>
      <c r="TE29" s="558"/>
      <c r="TF29" s="558"/>
      <c r="TG29" s="558"/>
      <c r="TH29" s="558"/>
      <c r="TI29" s="558"/>
      <c r="TJ29" s="558"/>
      <c r="TK29" s="558"/>
      <c r="TL29" s="558"/>
      <c r="TM29" s="558"/>
      <c r="TN29" s="558"/>
      <c r="TO29" s="558"/>
      <c r="TP29" s="558"/>
      <c r="TQ29" s="558"/>
      <c r="TR29" s="558"/>
      <c r="TS29" s="558"/>
      <c r="TT29" s="558"/>
      <c r="TU29" s="558"/>
      <c r="TV29" s="558"/>
      <c r="TW29" s="558"/>
      <c r="TX29" s="558"/>
      <c r="TY29" s="558"/>
      <c r="TZ29" s="558"/>
      <c r="UA29" s="558"/>
      <c r="UB29" s="558"/>
      <c r="UC29" s="558"/>
      <c r="UD29" s="558"/>
      <c r="UE29" s="558"/>
      <c r="UF29" s="558"/>
      <c r="UG29" s="558"/>
      <c r="UH29" s="558"/>
      <c r="UI29" s="558"/>
      <c r="UJ29" s="558"/>
      <c r="UK29" s="558"/>
      <c r="UL29" s="558"/>
      <c r="UM29" s="558"/>
      <c r="UN29" s="558"/>
      <c r="UO29" s="558"/>
      <c r="UP29" s="558"/>
      <c r="UQ29" s="558"/>
      <c r="UR29" s="558"/>
      <c r="US29" s="558"/>
      <c r="UT29" s="558"/>
      <c r="UU29" s="558"/>
      <c r="UV29" s="558"/>
      <c r="UW29" s="558"/>
      <c r="UX29" s="558"/>
      <c r="UY29" s="558"/>
      <c r="UZ29" s="558"/>
      <c r="VA29" s="558"/>
      <c r="VB29" s="558"/>
      <c r="VC29" s="558"/>
      <c r="VD29" s="558"/>
      <c r="VE29" s="558"/>
      <c r="VF29" s="558"/>
      <c r="VG29" s="558"/>
      <c r="VH29" s="558"/>
      <c r="VI29" s="558"/>
      <c r="VJ29" s="558"/>
      <c r="VK29" s="558"/>
      <c r="VL29" s="558"/>
      <c r="VM29" s="558"/>
      <c r="VN29" s="558"/>
      <c r="VO29" s="558"/>
      <c r="VP29" s="558"/>
      <c r="VQ29" s="558"/>
      <c r="VR29" s="558"/>
      <c r="VS29" s="558"/>
      <c r="VT29" s="558"/>
      <c r="VU29" s="558"/>
      <c r="VV29" s="558"/>
      <c r="VW29" s="558"/>
      <c r="VX29" s="558"/>
      <c r="VY29" s="558"/>
      <c r="VZ29" s="558"/>
      <c r="WA29" s="558"/>
      <c r="WB29" s="558"/>
      <c r="WC29" s="558"/>
      <c r="WD29" s="558"/>
      <c r="WE29" s="558"/>
      <c r="WF29" s="558"/>
      <c r="WG29" s="558"/>
      <c r="WH29" s="558"/>
      <c r="WI29" s="558"/>
      <c r="WJ29" s="558"/>
      <c r="WK29" s="558"/>
      <c r="WL29" s="558"/>
      <c r="WM29" s="558"/>
      <c r="WN29" s="558"/>
      <c r="WO29" s="558"/>
      <c r="WP29" s="558"/>
      <c r="WQ29" s="558"/>
      <c r="WR29" s="558"/>
      <c r="WS29" s="558"/>
      <c r="WT29" s="558"/>
      <c r="WU29" s="558"/>
      <c r="WV29" s="558"/>
      <c r="WW29" s="558"/>
      <c r="WX29" s="558"/>
      <c r="WY29" s="558"/>
      <c r="WZ29" s="558"/>
      <c r="XA29" s="558"/>
      <c r="XB29" s="558"/>
      <c r="XC29" s="558"/>
      <c r="XD29" s="558"/>
      <c r="XE29" s="558"/>
      <c r="XF29" s="558"/>
      <c r="XG29" s="558"/>
      <c r="XH29" s="558"/>
      <c r="XI29" s="558"/>
      <c r="XJ29" s="558"/>
      <c r="XK29" s="558"/>
      <c r="XL29" s="558"/>
      <c r="XM29" s="558"/>
      <c r="XN29" s="558"/>
      <c r="XO29" s="558"/>
      <c r="XP29" s="558"/>
      <c r="XQ29" s="558"/>
      <c r="XR29" s="558"/>
      <c r="XS29" s="558"/>
      <c r="XT29" s="558"/>
      <c r="XU29" s="558"/>
      <c r="XV29" s="558"/>
      <c r="XW29" s="558"/>
      <c r="XX29" s="558"/>
      <c r="XY29" s="558"/>
      <c r="XZ29" s="558"/>
      <c r="YA29" s="558"/>
      <c r="YB29" s="558"/>
      <c r="YC29" s="558"/>
      <c r="YD29" s="558"/>
      <c r="YE29" s="558"/>
      <c r="YF29" s="558"/>
      <c r="YG29" s="558"/>
      <c r="YH29" s="558"/>
      <c r="YI29" s="558"/>
      <c r="YJ29" s="558"/>
      <c r="YK29" s="558"/>
      <c r="YL29" s="558"/>
      <c r="YM29" s="558"/>
      <c r="YN29" s="558"/>
      <c r="YO29" s="558"/>
      <c r="YP29" s="558"/>
      <c r="YQ29" s="558"/>
      <c r="YR29" s="558"/>
      <c r="YS29" s="558"/>
      <c r="YT29" s="558"/>
      <c r="YU29" s="558"/>
      <c r="YV29" s="558"/>
      <c r="YW29" s="558"/>
      <c r="YX29" s="558"/>
      <c r="YY29" s="558"/>
      <c r="YZ29" s="558"/>
      <c r="ZA29" s="558"/>
      <c r="ZB29" s="558"/>
      <c r="ZC29" s="558"/>
      <c r="ZD29" s="558"/>
      <c r="ZE29" s="558"/>
      <c r="ZF29" s="558"/>
      <c r="ZG29" s="558"/>
      <c r="ZH29" s="558"/>
      <c r="ZI29" s="558"/>
      <c r="ZJ29" s="558"/>
      <c r="ZK29" s="558"/>
      <c r="ZL29" s="558"/>
      <c r="ZM29" s="558"/>
      <c r="ZN29" s="558"/>
      <c r="ZO29" s="558"/>
      <c r="ZP29" s="558"/>
      <c r="ZQ29" s="558"/>
      <c r="ZR29" s="558"/>
      <c r="ZS29" s="558"/>
      <c r="ZT29" s="558"/>
      <c r="ZU29" s="558"/>
      <c r="ZV29" s="558"/>
      <c r="ZW29" s="558"/>
      <c r="ZX29" s="558"/>
      <c r="ZY29" s="558"/>
      <c r="ZZ29" s="558"/>
    </row>
    <row r="31" spans="1:702" ht="12.75" customHeight="1"/>
  </sheetData>
  <mergeCells count="14">
    <mergeCell ref="E3:F3"/>
    <mergeCell ref="G3:H3"/>
    <mergeCell ref="I3:J3"/>
    <mergeCell ref="K3:L3"/>
    <mergeCell ref="A1:T1"/>
    <mergeCell ref="M3:N3"/>
    <mergeCell ref="O3:P3"/>
    <mergeCell ref="Q3:R3"/>
    <mergeCell ref="S3:T3"/>
    <mergeCell ref="A2:A4"/>
    <mergeCell ref="B2:B4"/>
    <mergeCell ref="C2:L2"/>
    <mergeCell ref="M2:T2"/>
    <mergeCell ref="C3:D3"/>
  </mergeCells>
  <printOptions horizontalCentered="1"/>
  <pageMargins left="0.7" right="0.7" top="0.75" bottom="0.75" header="0.3" footer="0.3"/>
  <pageSetup orientation="landscape"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1"/>
  <sheetViews>
    <sheetView view="pageBreakPreview" zoomScale="70" zoomScaleNormal="100" zoomScaleSheetLayoutView="70" workbookViewId="0">
      <selection activeCell="I32" sqref="I32"/>
    </sheetView>
  </sheetViews>
  <sheetFormatPr defaultColWidth="8.85546875" defaultRowHeight="15"/>
  <cols>
    <col min="1" max="1" width="10.85546875" style="654" customWidth="1"/>
    <col min="2" max="2" width="8.85546875" style="654"/>
    <col min="3" max="3" width="9.28515625" style="654" bestFit="1" customWidth="1"/>
    <col min="4" max="4" width="8.85546875" style="654"/>
    <col min="5" max="5" width="9.85546875" style="654" bestFit="1" customWidth="1"/>
    <col min="6" max="6" width="9.28515625" style="654" bestFit="1" customWidth="1"/>
    <col min="7" max="7" width="9.42578125" style="654" customWidth="1"/>
    <col min="8" max="8" width="8.85546875" style="654"/>
    <col min="9" max="9" width="11.7109375" style="654" bestFit="1" customWidth="1"/>
    <col min="10" max="10" width="11.85546875" style="654" bestFit="1" customWidth="1"/>
    <col min="11" max="16384" width="8.85546875" style="654"/>
  </cols>
  <sheetData>
    <row r="1" spans="1:12" ht="15" customHeight="1">
      <c r="A1" s="1228" t="s">
        <v>822</v>
      </c>
      <c r="B1" s="1222"/>
      <c r="C1" s="1222"/>
      <c r="D1" s="1222"/>
      <c r="E1" s="1222"/>
      <c r="F1" s="1222"/>
      <c r="G1" s="1222"/>
      <c r="H1" s="1222"/>
      <c r="I1" s="1222"/>
      <c r="J1" s="1222"/>
      <c r="K1" s="1222"/>
      <c r="L1" s="1222"/>
    </row>
    <row r="2" spans="1:12" ht="15" customHeight="1">
      <c r="A2" s="1229" t="s">
        <v>425</v>
      </c>
      <c r="B2" s="1229"/>
      <c r="C2" s="1229"/>
      <c r="D2" s="1229"/>
      <c r="E2" s="1229"/>
      <c r="F2" s="1229"/>
      <c r="G2" s="1229"/>
      <c r="H2" s="1229"/>
      <c r="I2" s="1229"/>
      <c r="J2" s="1229"/>
      <c r="K2" s="1229"/>
      <c r="L2" s="1229"/>
    </row>
    <row r="3" spans="1:12" ht="41.25" customHeight="1">
      <c r="A3" s="1211" t="s">
        <v>370</v>
      </c>
      <c r="B3" s="1211" t="s">
        <v>442</v>
      </c>
      <c r="C3" s="1203" t="s">
        <v>650</v>
      </c>
      <c r="D3" s="1204"/>
      <c r="E3" s="1203" t="s">
        <v>656</v>
      </c>
      <c r="F3" s="1204"/>
      <c r="G3" s="1203" t="s">
        <v>657</v>
      </c>
      <c r="H3" s="1204"/>
      <c r="I3" s="1203" t="s">
        <v>658</v>
      </c>
      <c r="J3" s="1204"/>
      <c r="K3" s="1203" t="s">
        <v>445</v>
      </c>
      <c r="L3" s="1204"/>
    </row>
    <row r="4" spans="1:12" ht="41.25" customHeight="1">
      <c r="A4" s="1212"/>
      <c r="B4" s="1212"/>
      <c r="C4" s="624" t="s">
        <v>443</v>
      </c>
      <c r="D4" s="624" t="s">
        <v>1028</v>
      </c>
      <c r="E4" s="624" t="s">
        <v>443</v>
      </c>
      <c r="F4" s="624" t="s">
        <v>1028</v>
      </c>
      <c r="G4" s="624" t="s">
        <v>443</v>
      </c>
      <c r="H4" s="667" t="s">
        <v>1028</v>
      </c>
      <c r="I4" s="624" t="s">
        <v>443</v>
      </c>
      <c r="J4" s="624" t="s">
        <v>1028</v>
      </c>
      <c r="K4" s="624" t="s">
        <v>444</v>
      </c>
      <c r="L4" s="624" t="s">
        <v>1026</v>
      </c>
    </row>
    <row r="5" spans="1:12">
      <c r="A5" s="666" t="s">
        <v>93</v>
      </c>
      <c r="B5" s="257">
        <v>255</v>
      </c>
      <c r="C5" s="257">
        <v>16473</v>
      </c>
      <c r="D5" s="257">
        <v>317.39161300000001</v>
      </c>
      <c r="E5" s="257">
        <v>26381</v>
      </c>
      <c r="F5" s="257">
        <v>794.74125000000004</v>
      </c>
      <c r="G5" s="257">
        <v>1457830</v>
      </c>
      <c r="H5" s="257">
        <v>554.04237714499891</v>
      </c>
      <c r="I5" s="257">
        <v>1500684</v>
      </c>
      <c r="J5" s="257">
        <v>1666.1718231449988</v>
      </c>
      <c r="K5" s="257">
        <v>12</v>
      </c>
      <c r="L5" s="257">
        <v>0.42</v>
      </c>
    </row>
    <row r="6" spans="1:12" s="665" customFormat="1">
      <c r="A6" s="614" t="s">
        <v>94</v>
      </c>
      <c r="B6" s="613">
        <v>236</v>
      </c>
      <c r="C6" s="613">
        <v>1312</v>
      </c>
      <c r="D6" s="613">
        <v>22.779980000000002</v>
      </c>
      <c r="E6" s="613">
        <v>2590</v>
      </c>
      <c r="F6" s="613">
        <v>115.86655999999998</v>
      </c>
      <c r="G6" s="613">
        <v>0</v>
      </c>
      <c r="H6" s="613">
        <v>0</v>
      </c>
      <c r="I6" s="613">
        <v>3902</v>
      </c>
      <c r="J6" s="613">
        <v>138.64413999999999</v>
      </c>
      <c r="K6" s="613">
        <v>0</v>
      </c>
      <c r="L6" s="613">
        <v>0</v>
      </c>
    </row>
    <row r="7" spans="1:12" s="634" customFormat="1">
      <c r="A7" s="610">
        <v>44288</v>
      </c>
      <c r="B7" s="609">
        <v>21</v>
      </c>
      <c r="C7" s="609">
        <v>173</v>
      </c>
      <c r="D7" s="609">
        <v>2.9133100000000001</v>
      </c>
      <c r="E7" s="609">
        <v>372</v>
      </c>
      <c r="F7" s="609">
        <v>16.042120000000001</v>
      </c>
      <c r="G7" s="609">
        <v>0</v>
      </c>
      <c r="H7" s="609">
        <v>0</v>
      </c>
      <c r="I7" s="622">
        <v>545</v>
      </c>
      <c r="J7" s="622">
        <v>18.95543</v>
      </c>
      <c r="K7" s="609">
        <v>11</v>
      </c>
      <c r="L7" s="609">
        <v>0.46</v>
      </c>
    </row>
    <row r="8" spans="1:12" s="660" customFormat="1">
      <c r="A8" s="664">
        <v>44319</v>
      </c>
      <c r="B8" s="144">
        <v>21</v>
      </c>
      <c r="C8" s="144">
        <v>213</v>
      </c>
      <c r="D8" s="144">
        <v>3.66</v>
      </c>
      <c r="E8" s="144">
        <v>416</v>
      </c>
      <c r="F8" s="144">
        <v>18.87</v>
      </c>
      <c r="G8" s="144">
        <v>0</v>
      </c>
      <c r="H8" s="144">
        <v>0</v>
      </c>
      <c r="I8" s="642">
        <v>629</v>
      </c>
      <c r="J8" s="642">
        <v>22.53</v>
      </c>
      <c r="K8" s="144">
        <v>10</v>
      </c>
      <c r="L8" s="144">
        <v>0.39</v>
      </c>
    </row>
    <row r="9" spans="1:12" s="660" customFormat="1">
      <c r="A9" s="664">
        <v>44349</v>
      </c>
      <c r="B9" s="144">
        <v>22</v>
      </c>
      <c r="C9" s="144">
        <v>223</v>
      </c>
      <c r="D9" s="144">
        <v>3.86</v>
      </c>
      <c r="E9" s="144">
        <v>502</v>
      </c>
      <c r="F9" s="144">
        <v>22.58</v>
      </c>
      <c r="G9" s="144">
        <v>0</v>
      </c>
      <c r="H9" s="144">
        <v>0</v>
      </c>
      <c r="I9" s="642">
        <v>725</v>
      </c>
      <c r="J9" s="642">
        <v>26.44</v>
      </c>
      <c r="K9" s="144">
        <v>7</v>
      </c>
      <c r="L9" s="144">
        <v>0.25</v>
      </c>
    </row>
    <row r="10" spans="1:12" s="660" customFormat="1">
      <c r="A10" s="664">
        <v>44408</v>
      </c>
      <c r="B10" s="144">
        <v>22</v>
      </c>
      <c r="C10" s="144">
        <v>209</v>
      </c>
      <c r="D10" s="144">
        <v>3.59</v>
      </c>
      <c r="E10" s="144">
        <v>424</v>
      </c>
      <c r="F10" s="144">
        <v>18.54</v>
      </c>
      <c r="G10" s="144">
        <v>0</v>
      </c>
      <c r="H10" s="144">
        <v>0</v>
      </c>
      <c r="I10" s="642">
        <v>633</v>
      </c>
      <c r="J10" s="642">
        <v>22.13</v>
      </c>
      <c r="K10" s="144">
        <v>5</v>
      </c>
      <c r="L10" s="144">
        <v>0.2</v>
      </c>
    </row>
    <row r="11" spans="1:12" s="660" customFormat="1">
      <c r="A11" s="664">
        <v>44439</v>
      </c>
      <c r="B11" s="144">
        <v>22</v>
      </c>
      <c r="C11" s="144">
        <v>149</v>
      </c>
      <c r="D11" s="144">
        <v>2.6280000000000001</v>
      </c>
      <c r="E11" s="144">
        <v>393</v>
      </c>
      <c r="F11" s="144">
        <v>17.7044</v>
      </c>
      <c r="G11" s="144">
        <v>0</v>
      </c>
      <c r="H11" s="144">
        <v>0</v>
      </c>
      <c r="I11" s="642">
        <v>542</v>
      </c>
      <c r="J11" s="642">
        <v>20.329999999999998</v>
      </c>
      <c r="K11" s="144">
        <v>7</v>
      </c>
      <c r="L11" s="144">
        <v>0.28723100000000001</v>
      </c>
    </row>
    <row r="12" spans="1:12" s="660" customFormat="1">
      <c r="A12" s="664">
        <v>44469</v>
      </c>
      <c r="B12" s="144">
        <v>22</v>
      </c>
      <c r="C12" s="144">
        <v>118</v>
      </c>
      <c r="D12" s="144">
        <v>2.08724</v>
      </c>
      <c r="E12" s="144">
        <v>253</v>
      </c>
      <c r="F12" s="144">
        <v>11.303419999999999</v>
      </c>
      <c r="G12" s="144">
        <v>0</v>
      </c>
      <c r="H12" s="144">
        <v>0</v>
      </c>
      <c r="I12" s="642">
        <v>371</v>
      </c>
      <c r="J12" s="642">
        <v>13.39066</v>
      </c>
      <c r="K12" s="144">
        <v>1</v>
      </c>
      <c r="L12" s="144">
        <v>4.6050000000000001E-2</v>
      </c>
    </row>
    <row r="13" spans="1:12" s="660" customFormat="1">
      <c r="A13" s="664">
        <v>44500</v>
      </c>
      <c r="B13" s="144">
        <v>21</v>
      </c>
      <c r="C13" s="144">
        <v>106</v>
      </c>
      <c r="D13" s="144">
        <v>1.8464299999999998</v>
      </c>
      <c r="E13" s="144">
        <v>127</v>
      </c>
      <c r="F13" s="144">
        <v>6.1666200000000009</v>
      </c>
      <c r="G13" s="144">
        <v>0</v>
      </c>
      <c r="H13" s="144">
        <v>0</v>
      </c>
      <c r="I13" s="642">
        <v>233</v>
      </c>
      <c r="J13" s="642">
        <v>8.0130499999999998</v>
      </c>
      <c r="K13" s="144">
        <v>2</v>
      </c>
      <c r="L13" s="144">
        <v>9.7960000000000005E-2</v>
      </c>
    </row>
    <row r="14" spans="1:12" s="660" customFormat="1">
      <c r="A14" s="664">
        <v>44530</v>
      </c>
      <c r="B14" s="144">
        <v>22</v>
      </c>
      <c r="C14" s="144">
        <v>69</v>
      </c>
      <c r="D14" s="144">
        <v>1.2250000000000001</v>
      </c>
      <c r="E14" s="144">
        <v>60</v>
      </c>
      <c r="F14" s="144">
        <v>2.74</v>
      </c>
      <c r="G14" s="144">
        <v>0</v>
      </c>
      <c r="H14" s="144">
        <v>0</v>
      </c>
      <c r="I14" s="642">
        <v>129</v>
      </c>
      <c r="J14" s="642">
        <v>3.9649999999999999</v>
      </c>
      <c r="K14" s="144">
        <v>2</v>
      </c>
      <c r="L14" s="144">
        <v>0.09</v>
      </c>
    </row>
    <row r="15" spans="1:12" s="660" customFormat="1">
      <c r="A15" s="664">
        <v>44561</v>
      </c>
      <c r="B15" s="144">
        <v>23</v>
      </c>
      <c r="C15" s="144">
        <v>52</v>
      </c>
      <c r="D15" s="144">
        <v>0.97</v>
      </c>
      <c r="E15" s="144">
        <v>43</v>
      </c>
      <c r="F15" s="144">
        <v>1.92</v>
      </c>
      <c r="G15" s="144">
        <v>0</v>
      </c>
      <c r="H15" s="144">
        <v>0</v>
      </c>
      <c r="I15" s="642">
        <v>95</v>
      </c>
      <c r="J15" s="642">
        <v>2.89</v>
      </c>
      <c r="K15" s="144">
        <v>0</v>
      </c>
      <c r="L15" s="144">
        <v>0</v>
      </c>
    </row>
    <row r="16" spans="1:12" s="660" customFormat="1">
      <c r="A16" s="664">
        <v>44592</v>
      </c>
      <c r="B16" s="144">
        <v>20</v>
      </c>
      <c r="C16" s="144">
        <v>0</v>
      </c>
      <c r="D16" s="144">
        <v>0</v>
      </c>
      <c r="E16" s="144">
        <v>0</v>
      </c>
      <c r="F16" s="144">
        <v>0</v>
      </c>
      <c r="G16" s="144">
        <v>0</v>
      </c>
      <c r="H16" s="144">
        <v>0</v>
      </c>
      <c r="I16" s="642">
        <v>0</v>
      </c>
      <c r="J16" s="642">
        <v>0</v>
      </c>
      <c r="K16" s="144">
        <v>0</v>
      </c>
      <c r="L16" s="144">
        <v>0</v>
      </c>
    </row>
    <row r="17" spans="1:12" s="660" customFormat="1">
      <c r="A17" s="664">
        <v>44593</v>
      </c>
      <c r="B17" s="144">
        <v>20</v>
      </c>
      <c r="C17" s="144">
        <v>0</v>
      </c>
      <c r="D17" s="144">
        <v>0</v>
      </c>
      <c r="E17" s="144">
        <v>0</v>
      </c>
      <c r="F17" s="144">
        <v>0</v>
      </c>
      <c r="G17" s="144">
        <v>0</v>
      </c>
      <c r="H17" s="144">
        <v>0</v>
      </c>
      <c r="I17" s="642">
        <v>0</v>
      </c>
      <c r="J17" s="642">
        <v>0</v>
      </c>
      <c r="K17" s="144">
        <v>0</v>
      </c>
      <c r="L17" s="144">
        <v>0</v>
      </c>
    </row>
    <row r="18" spans="1:12" s="660" customFormat="1">
      <c r="A18" s="663"/>
      <c r="B18" s="661"/>
      <c r="C18" s="661"/>
      <c r="D18" s="661"/>
      <c r="E18" s="661"/>
      <c r="F18" s="661"/>
      <c r="G18" s="661"/>
      <c r="H18" s="661"/>
      <c r="I18" s="662"/>
      <c r="J18" s="662"/>
      <c r="K18" s="661"/>
      <c r="L18" s="661"/>
    </row>
    <row r="19" spans="1:12">
      <c r="A19" s="657" t="s">
        <v>1160</v>
      </c>
      <c r="B19" s="659"/>
      <c r="C19" s="659"/>
      <c r="D19" s="658"/>
      <c r="G19" s="656"/>
      <c r="H19" s="656"/>
      <c r="I19" s="656"/>
      <c r="J19" s="656"/>
    </row>
    <row r="20" spans="1:12" ht="13.5" customHeight="1">
      <c r="A20" s="657" t="s">
        <v>800</v>
      </c>
      <c r="B20" s="656"/>
      <c r="E20" s="654" t="s">
        <v>640</v>
      </c>
    </row>
    <row r="21" spans="1:12">
      <c r="A21" s="655" t="s">
        <v>659</v>
      </c>
    </row>
  </sheetData>
  <mergeCells count="9">
    <mergeCell ref="A1:L1"/>
    <mergeCell ref="A2:L2"/>
    <mergeCell ref="A3:A4"/>
    <mergeCell ref="B3:B4"/>
    <mergeCell ref="C3:D3"/>
    <mergeCell ref="E3:F3"/>
    <mergeCell ref="G3:H3"/>
    <mergeCell ref="I3:J3"/>
    <mergeCell ref="K3:L3"/>
  </mergeCells>
  <printOptions horizontalCentered="1"/>
  <pageMargins left="0.7" right="0.7" top="0.75" bottom="0.75" header="0.3" footer="0.3"/>
  <pageSetup paperSize="9" orientation="landscape"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V59"/>
  <sheetViews>
    <sheetView view="pageBreakPreview" zoomScaleNormal="100" zoomScaleSheetLayoutView="100" workbookViewId="0">
      <selection activeCell="H35" sqref="H35"/>
    </sheetView>
  </sheetViews>
  <sheetFormatPr defaultColWidth="8.85546875" defaultRowHeight="15"/>
  <cols>
    <col min="1" max="2" width="8.85546875" style="654"/>
    <col min="3" max="3" width="9.28515625" style="654" bestFit="1" customWidth="1"/>
    <col min="4" max="4" width="10.42578125" style="654" bestFit="1" customWidth="1"/>
    <col min="5" max="6" width="9.140625" style="654" customWidth="1"/>
    <col min="7" max="14" width="8.85546875" style="654"/>
    <col min="15" max="15" width="10.85546875" style="654" bestFit="1" customWidth="1"/>
    <col min="16" max="16" width="11.28515625" style="654" customWidth="1"/>
    <col min="17" max="17" width="9.140625" style="654" customWidth="1"/>
    <col min="18" max="16384" width="8.85546875" style="654"/>
  </cols>
  <sheetData>
    <row r="1" spans="1:17">
      <c r="A1" s="1236" t="s">
        <v>823</v>
      </c>
      <c r="B1" s="1236"/>
      <c r="C1" s="1236"/>
      <c r="D1" s="1236"/>
      <c r="E1" s="1236"/>
      <c r="F1" s="1236"/>
      <c r="G1" s="1236"/>
      <c r="H1" s="1236"/>
      <c r="I1" s="1236"/>
      <c r="J1" s="1236"/>
      <c r="K1" s="1236"/>
      <c r="L1" s="1236"/>
      <c r="M1" s="1236"/>
      <c r="N1" s="1236"/>
      <c r="O1" s="1236"/>
      <c r="P1" s="1236"/>
      <c r="Q1" s="1236"/>
    </row>
    <row r="2" spans="1:17" ht="15.75">
      <c r="A2" s="1237" t="s">
        <v>425</v>
      </c>
      <c r="B2" s="1237"/>
      <c r="C2" s="1237"/>
      <c r="D2" s="1237"/>
      <c r="E2" s="1237"/>
      <c r="F2" s="1237"/>
      <c r="G2" s="1237"/>
      <c r="H2" s="1237"/>
      <c r="I2" s="1237"/>
      <c r="J2" s="1237"/>
      <c r="K2" s="1237"/>
      <c r="L2" s="1237"/>
      <c r="M2" s="1237"/>
      <c r="N2" s="1237"/>
    </row>
    <row r="3" spans="1:17" ht="30" customHeight="1">
      <c r="A3" s="1215" t="s">
        <v>370</v>
      </c>
      <c r="B3" s="1215" t="s">
        <v>442</v>
      </c>
      <c r="C3" s="1238" t="s">
        <v>427</v>
      </c>
      <c r="D3" s="1204"/>
      <c r="E3" s="1238" t="s">
        <v>432</v>
      </c>
      <c r="F3" s="1204"/>
      <c r="G3" s="1238" t="s">
        <v>673</v>
      </c>
      <c r="H3" s="1204"/>
      <c r="I3" s="1238" t="s">
        <v>430</v>
      </c>
      <c r="J3" s="1204"/>
      <c r="K3" s="1203" t="s">
        <v>88</v>
      </c>
      <c r="L3" s="1204"/>
      <c r="M3" s="1215" t="s">
        <v>445</v>
      </c>
      <c r="N3" s="1215"/>
    </row>
    <row r="4" spans="1:17" ht="38.25">
      <c r="A4" s="1215"/>
      <c r="B4" s="1215"/>
      <c r="C4" s="624" t="s">
        <v>443</v>
      </c>
      <c r="D4" s="624" t="s">
        <v>1032</v>
      </c>
      <c r="E4" s="624" t="s">
        <v>443</v>
      </c>
      <c r="F4" s="624" t="s">
        <v>1028</v>
      </c>
      <c r="G4" s="624" t="s">
        <v>443</v>
      </c>
      <c r="H4" s="624" t="s">
        <v>1028</v>
      </c>
      <c r="I4" s="624" t="s">
        <v>443</v>
      </c>
      <c r="J4" s="624" t="s">
        <v>1028</v>
      </c>
      <c r="K4" s="624" t="s">
        <v>443</v>
      </c>
      <c r="L4" s="624" t="s">
        <v>1032</v>
      </c>
      <c r="M4" s="624" t="s">
        <v>444</v>
      </c>
      <c r="N4" s="624" t="s">
        <v>1031</v>
      </c>
    </row>
    <row r="5" spans="1:17">
      <c r="A5" s="666" t="s">
        <v>93</v>
      </c>
      <c r="B5" s="257">
        <v>254</v>
      </c>
      <c r="C5" s="257">
        <v>120442</v>
      </c>
      <c r="D5" s="257">
        <v>4870.9331300000003</v>
      </c>
      <c r="E5" s="257">
        <v>1535</v>
      </c>
      <c r="F5" s="257">
        <v>87.287484000000006</v>
      </c>
      <c r="G5" s="257">
        <v>0</v>
      </c>
      <c r="H5" s="257">
        <v>0</v>
      </c>
      <c r="I5" s="257">
        <v>26</v>
      </c>
      <c r="J5" s="257">
        <v>0.57201000000000002</v>
      </c>
      <c r="K5" s="257">
        <v>122003</v>
      </c>
      <c r="L5" s="257">
        <v>4958.7926240000006</v>
      </c>
      <c r="M5" s="257">
        <v>28</v>
      </c>
      <c r="N5" s="257">
        <v>1.0900000000000001</v>
      </c>
    </row>
    <row r="6" spans="1:17" s="665" customFormat="1">
      <c r="A6" s="614" t="s">
        <v>94</v>
      </c>
      <c r="B6" s="613">
        <v>236</v>
      </c>
      <c r="C6" s="613">
        <v>52315</v>
      </c>
      <c r="D6" s="613">
        <v>3017.9079999999999</v>
      </c>
      <c r="E6" s="613">
        <v>2250</v>
      </c>
      <c r="F6" s="613">
        <v>107.25682599999998</v>
      </c>
      <c r="G6" s="613">
        <v>10778.00006</v>
      </c>
      <c r="H6" s="613">
        <v>494.36804000000001</v>
      </c>
      <c r="I6" s="613">
        <v>0</v>
      </c>
      <c r="J6" s="613">
        <v>0</v>
      </c>
      <c r="K6" s="613">
        <v>65343</v>
      </c>
      <c r="L6" s="613">
        <v>3619.5328059999997</v>
      </c>
      <c r="M6" s="613">
        <v>52</v>
      </c>
      <c r="N6" s="613">
        <v>4</v>
      </c>
    </row>
    <row r="7" spans="1:17" s="634" customFormat="1">
      <c r="A7" s="610">
        <v>44288</v>
      </c>
      <c r="B7" s="609">
        <v>21</v>
      </c>
      <c r="C7" s="609">
        <v>3534</v>
      </c>
      <c r="D7" s="609">
        <v>174.66</v>
      </c>
      <c r="E7" s="609">
        <v>230</v>
      </c>
      <c r="F7" s="609">
        <v>10.74</v>
      </c>
      <c r="G7" s="609">
        <v>2.0000000000000002E-5</v>
      </c>
      <c r="H7" s="609">
        <v>2.0000000000000002E-5</v>
      </c>
      <c r="I7" s="609">
        <v>0</v>
      </c>
      <c r="J7" s="609">
        <v>0</v>
      </c>
      <c r="K7" s="609">
        <v>3764</v>
      </c>
      <c r="L7" s="609">
        <v>185.4</v>
      </c>
      <c r="M7" s="609">
        <v>0</v>
      </c>
      <c r="N7" s="609">
        <v>0</v>
      </c>
    </row>
    <row r="8" spans="1:17" s="634" customFormat="1">
      <c r="A8" s="612">
        <v>44319</v>
      </c>
      <c r="B8" s="611">
        <v>21</v>
      </c>
      <c r="C8" s="611">
        <v>3749</v>
      </c>
      <c r="D8" s="611">
        <v>184.73</v>
      </c>
      <c r="E8" s="611">
        <v>220</v>
      </c>
      <c r="F8" s="611">
        <v>10.59</v>
      </c>
      <c r="G8" s="609">
        <v>2.0000000000000002E-5</v>
      </c>
      <c r="H8" s="609">
        <v>2.0000000000000002E-5</v>
      </c>
      <c r="I8" s="611">
        <v>0</v>
      </c>
      <c r="J8" s="611">
        <v>0</v>
      </c>
      <c r="K8" s="611">
        <v>3969</v>
      </c>
      <c r="L8" s="611">
        <v>195.32</v>
      </c>
      <c r="M8" s="611">
        <v>23</v>
      </c>
      <c r="N8" s="611">
        <v>1.24</v>
      </c>
    </row>
    <row r="9" spans="1:17" s="634" customFormat="1">
      <c r="A9" s="610">
        <v>44349</v>
      </c>
      <c r="B9" s="609">
        <v>22</v>
      </c>
      <c r="C9" s="609">
        <v>4495</v>
      </c>
      <c r="D9" s="609">
        <v>227.91</v>
      </c>
      <c r="E9" s="609">
        <v>230</v>
      </c>
      <c r="F9" s="609">
        <v>11</v>
      </c>
      <c r="G9" s="609">
        <v>2.0000000000000002E-5</v>
      </c>
      <c r="H9" s="609">
        <v>2.0000000000000002E-5</v>
      </c>
      <c r="I9" s="609">
        <v>0</v>
      </c>
      <c r="J9" s="609">
        <v>0</v>
      </c>
      <c r="K9" s="609">
        <v>4725</v>
      </c>
      <c r="L9" s="609">
        <v>238.91</v>
      </c>
      <c r="M9" s="609">
        <v>35</v>
      </c>
      <c r="N9" s="609">
        <v>1.44</v>
      </c>
    </row>
    <row r="10" spans="1:17" s="634" customFormat="1">
      <c r="A10" s="610">
        <v>44408</v>
      </c>
      <c r="B10" s="609">
        <v>22</v>
      </c>
      <c r="C10" s="609">
        <v>4421</v>
      </c>
      <c r="D10" s="609">
        <v>238.75</v>
      </c>
      <c r="E10" s="609">
        <v>220</v>
      </c>
      <c r="F10" s="609">
        <v>10.506570999999999</v>
      </c>
      <c r="G10" s="609">
        <v>371</v>
      </c>
      <c r="H10" s="609">
        <v>16.675429999999999</v>
      </c>
      <c r="I10" s="609">
        <v>0</v>
      </c>
      <c r="J10" s="609">
        <v>0</v>
      </c>
      <c r="K10" s="609">
        <v>5012</v>
      </c>
      <c r="L10" s="609">
        <v>265.93200100000001</v>
      </c>
      <c r="M10" s="609">
        <v>61</v>
      </c>
      <c r="N10" s="609">
        <v>3.2</v>
      </c>
    </row>
    <row r="11" spans="1:17" s="634" customFormat="1">
      <c r="A11" s="610">
        <v>44439</v>
      </c>
      <c r="B11" s="609">
        <v>22</v>
      </c>
      <c r="C11" s="609">
        <v>3846</v>
      </c>
      <c r="D11" s="609">
        <v>245.83</v>
      </c>
      <c r="E11" s="609">
        <v>230</v>
      </c>
      <c r="F11" s="609">
        <v>10.83</v>
      </c>
      <c r="G11" s="609">
        <v>1194</v>
      </c>
      <c r="H11" s="609">
        <v>53.55</v>
      </c>
      <c r="I11" s="609">
        <v>0</v>
      </c>
      <c r="J11" s="609">
        <v>0</v>
      </c>
      <c r="K11" s="609">
        <v>5270</v>
      </c>
      <c r="L11" s="609">
        <v>310.21000000000004</v>
      </c>
      <c r="M11" s="609">
        <v>103</v>
      </c>
      <c r="N11" s="609">
        <v>6.08</v>
      </c>
    </row>
    <row r="12" spans="1:17" s="634" customFormat="1">
      <c r="A12" s="610">
        <v>44469</v>
      </c>
      <c r="B12" s="609">
        <v>22</v>
      </c>
      <c r="C12" s="609">
        <v>3952</v>
      </c>
      <c r="D12" s="609">
        <v>246.65</v>
      </c>
      <c r="E12" s="609">
        <v>230</v>
      </c>
      <c r="F12" s="609">
        <v>10.721874</v>
      </c>
      <c r="G12" s="609">
        <v>1331</v>
      </c>
      <c r="H12" s="609">
        <v>58.48</v>
      </c>
      <c r="I12" s="609">
        <v>0</v>
      </c>
      <c r="J12" s="609">
        <v>0</v>
      </c>
      <c r="K12" s="609">
        <v>5513</v>
      </c>
      <c r="L12" s="609">
        <v>315.85187400000001</v>
      </c>
      <c r="M12" s="609">
        <v>86</v>
      </c>
      <c r="N12" s="609">
        <v>5.31</v>
      </c>
    </row>
    <row r="13" spans="1:17" s="634" customFormat="1">
      <c r="A13" s="610">
        <v>44500</v>
      </c>
      <c r="B13" s="609">
        <v>21</v>
      </c>
      <c r="C13" s="609">
        <v>5208</v>
      </c>
      <c r="D13" s="609">
        <v>305.59800000000001</v>
      </c>
      <c r="E13" s="609">
        <v>230</v>
      </c>
      <c r="F13" s="609">
        <v>10.885691</v>
      </c>
      <c r="G13" s="609">
        <v>1625</v>
      </c>
      <c r="H13" s="609">
        <v>79.86936</v>
      </c>
      <c r="I13" s="609">
        <v>0</v>
      </c>
      <c r="J13" s="609">
        <v>0</v>
      </c>
      <c r="K13" s="609">
        <v>7063</v>
      </c>
      <c r="L13" s="609">
        <v>396.35305099999999</v>
      </c>
      <c r="M13" s="609">
        <v>36</v>
      </c>
      <c r="N13" s="609">
        <v>2.41</v>
      </c>
    </row>
    <row r="14" spans="1:17" s="634" customFormat="1">
      <c r="A14" s="610">
        <v>44530</v>
      </c>
      <c r="B14" s="609">
        <v>22</v>
      </c>
      <c r="C14" s="609">
        <v>6262</v>
      </c>
      <c r="D14" s="609">
        <v>381.72</v>
      </c>
      <c r="E14" s="609">
        <v>180</v>
      </c>
      <c r="F14" s="609">
        <v>8.6986939999999997</v>
      </c>
      <c r="G14" s="609">
        <v>2413</v>
      </c>
      <c r="H14" s="609">
        <v>108.48318</v>
      </c>
      <c r="I14" s="609">
        <v>0</v>
      </c>
      <c r="J14" s="609">
        <v>0</v>
      </c>
      <c r="K14" s="609">
        <v>8855</v>
      </c>
      <c r="L14" s="609">
        <v>498.90187400000002</v>
      </c>
      <c r="M14" s="609">
        <v>99</v>
      </c>
      <c r="N14" s="609">
        <v>6.15</v>
      </c>
    </row>
    <row r="15" spans="1:17" s="634" customFormat="1">
      <c r="A15" s="610">
        <v>44561</v>
      </c>
      <c r="B15" s="609">
        <v>23</v>
      </c>
      <c r="C15" s="609">
        <v>7012</v>
      </c>
      <c r="D15" s="609">
        <v>418.43</v>
      </c>
      <c r="E15" s="609">
        <v>80</v>
      </c>
      <c r="F15" s="609">
        <v>3.8347440000000002</v>
      </c>
      <c r="G15" s="609">
        <v>1994</v>
      </c>
      <c r="H15" s="609">
        <v>87.554419999999993</v>
      </c>
      <c r="I15" s="609">
        <v>0</v>
      </c>
      <c r="J15" s="609">
        <v>0</v>
      </c>
      <c r="K15" s="609">
        <v>9086</v>
      </c>
      <c r="L15" s="609">
        <v>509.819164</v>
      </c>
      <c r="M15" s="609">
        <v>54</v>
      </c>
      <c r="N15" s="609">
        <v>3.76</v>
      </c>
    </row>
    <row r="16" spans="1:17" s="634" customFormat="1">
      <c r="A16" s="610">
        <v>44592</v>
      </c>
      <c r="B16" s="609">
        <v>20</v>
      </c>
      <c r="C16" s="609">
        <v>6020</v>
      </c>
      <c r="D16" s="609">
        <v>353.58</v>
      </c>
      <c r="E16" s="609">
        <v>200</v>
      </c>
      <c r="F16" s="609">
        <v>9.585839</v>
      </c>
      <c r="G16" s="609">
        <v>1033</v>
      </c>
      <c r="H16" s="609">
        <v>48.435589999999998</v>
      </c>
      <c r="I16" s="609">
        <v>0</v>
      </c>
      <c r="J16" s="609">
        <v>0</v>
      </c>
      <c r="K16" s="609">
        <v>7253</v>
      </c>
      <c r="L16" s="609">
        <v>411.601429</v>
      </c>
      <c r="M16" s="609">
        <v>41</v>
      </c>
      <c r="N16" s="609">
        <v>3.35</v>
      </c>
    </row>
    <row r="17" spans="1:17" s="634" customFormat="1">
      <c r="A17" s="610">
        <v>44593</v>
      </c>
      <c r="B17" s="609">
        <v>20</v>
      </c>
      <c r="C17" s="609">
        <v>3816</v>
      </c>
      <c r="D17" s="609">
        <v>240.05</v>
      </c>
      <c r="E17" s="609">
        <v>200</v>
      </c>
      <c r="F17" s="609">
        <v>9.8634129999999995</v>
      </c>
      <c r="G17" s="609">
        <v>817</v>
      </c>
      <c r="H17" s="609">
        <v>41.32</v>
      </c>
      <c r="I17" s="609">
        <v>0</v>
      </c>
      <c r="J17" s="609">
        <v>0</v>
      </c>
      <c r="K17" s="609">
        <v>4833</v>
      </c>
      <c r="L17" s="609">
        <v>291.23341300000004</v>
      </c>
      <c r="M17" s="609">
        <v>52</v>
      </c>
      <c r="N17" s="609">
        <v>4</v>
      </c>
    </row>
    <row r="18" spans="1:17" s="634" customFormat="1">
      <c r="A18" s="686"/>
      <c r="B18" s="686"/>
      <c r="C18" s="686"/>
      <c r="D18" s="686"/>
      <c r="E18" s="686"/>
      <c r="F18" s="686"/>
      <c r="G18" s="686"/>
      <c r="H18" s="686"/>
      <c r="I18" s="686"/>
      <c r="J18" s="686"/>
      <c r="K18" s="686"/>
      <c r="L18" s="686"/>
      <c r="M18" s="686"/>
      <c r="N18" s="686"/>
    </row>
    <row r="19" spans="1:17" ht="15.75">
      <c r="A19" s="1231" t="s">
        <v>426</v>
      </c>
      <c r="B19" s="1231"/>
      <c r="C19" s="1231"/>
      <c r="D19" s="1231"/>
      <c r="E19" s="1231"/>
      <c r="F19" s="1231"/>
      <c r="G19" s="1231"/>
      <c r="H19" s="1231"/>
      <c r="I19" s="1231"/>
      <c r="J19" s="1231"/>
      <c r="K19" s="682"/>
      <c r="L19" s="682"/>
      <c r="M19" s="670"/>
      <c r="N19" s="682"/>
      <c r="O19" s="670"/>
      <c r="P19" s="682"/>
      <c r="Q19" s="682"/>
    </row>
    <row r="20" spans="1:17" ht="25.35" customHeight="1">
      <c r="A20" s="1232" t="s">
        <v>645</v>
      </c>
      <c r="B20" s="1232" t="s">
        <v>442</v>
      </c>
      <c r="C20" s="1213" t="s">
        <v>432</v>
      </c>
      <c r="D20" s="1213"/>
      <c r="E20" s="1213"/>
      <c r="F20" s="1213"/>
      <c r="G20" s="1213" t="s">
        <v>88</v>
      </c>
      <c r="H20" s="1208"/>
      <c r="I20" s="1213" t="s">
        <v>445</v>
      </c>
      <c r="J20" s="1213"/>
      <c r="K20" s="682"/>
      <c r="L20" s="682" t="s">
        <v>640</v>
      </c>
      <c r="M20" s="682"/>
      <c r="N20" s="682"/>
      <c r="O20" s="670"/>
      <c r="P20" s="682"/>
      <c r="Q20" s="682"/>
    </row>
    <row r="21" spans="1:17" ht="15" customHeight="1">
      <c r="A21" s="1232"/>
      <c r="B21" s="1232"/>
      <c r="C21" s="1233" t="s">
        <v>647</v>
      </c>
      <c r="D21" s="1233"/>
      <c r="E21" s="1233" t="s">
        <v>648</v>
      </c>
      <c r="F21" s="1233"/>
      <c r="G21" s="1205" t="s">
        <v>443</v>
      </c>
      <c r="H21" s="1234" t="s">
        <v>1025</v>
      </c>
      <c r="I21" s="1211" t="s">
        <v>444</v>
      </c>
      <c r="J21" s="1232" t="s">
        <v>649</v>
      </c>
      <c r="K21" s="682" t="s">
        <v>640</v>
      </c>
      <c r="L21" s="682"/>
      <c r="M21" s="682"/>
      <c r="N21" s="682"/>
      <c r="O21" s="682"/>
      <c r="P21" s="682"/>
      <c r="Q21" s="682"/>
    </row>
    <row r="22" spans="1:17" ht="37.5" customHeight="1">
      <c r="A22" s="1232"/>
      <c r="B22" s="1232"/>
      <c r="C22" s="616" t="s">
        <v>443</v>
      </c>
      <c r="D22" s="625" t="s">
        <v>1024</v>
      </c>
      <c r="E22" s="616" t="s">
        <v>443</v>
      </c>
      <c r="F22" s="625" t="s">
        <v>1024</v>
      </c>
      <c r="G22" s="1207"/>
      <c r="H22" s="1235"/>
      <c r="I22" s="1212"/>
      <c r="J22" s="1232"/>
      <c r="K22" s="682"/>
      <c r="L22" s="682"/>
      <c r="M22" s="682"/>
      <c r="N22" s="682"/>
      <c r="O22" s="682"/>
      <c r="P22" s="682"/>
      <c r="Q22" s="682"/>
    </row>
    <row r="23" spans="1:17">
      <c r="A23" s="685" t="s">
        <v>93</v>
      </c>
      <c r="B23" s="684">
        <v>216</v>
      </c>
      <c r="C23" s="684">
        <v>6617186</v>
      </c>
      <c r="D23" s="684">
        <v>362427.98</v>
      </c>
      <c r="E23" s="684">
        <v>4591356</v>
      </c>
      <c r="F23" s="684">
        <v>242636.24</v>
      </c>
      <c r="G23" s="684">
        <v>11208542</v>
      </c>
      <c r="H23" s="684">
        <v>605064.22</v>
      </c>
      <c r="I23" s="684">
        <v>27</v>
      </c>
      <c r="J23" s="684">
        <v>1.25</v>
      </c>
      <c r="K23" s="683"/>
      <c r="L23" s="670"/>
      <c r="M23" s="682"/>
      <c r="N23" s="682"/>
      <c r="O23" s="682"/>
      <c r="P23" s="682"/>
      <c r="Q23" s="682"/>
    </row>
    <row r="24" spans="1:17" s="665" customFormat="1">
      <c r="A24" s="681" t="s">
        <v>94</v>
      </c>
      <c r="B24" s="680">
        <v>236</v>
      </c>
      <c r="C24" s="680">
        <v>7253045</v>
      </c>
      <c r="D24" s="680">
        <v>359614.10000000003</v>
      </c>
      <c r="E24" s="680">
        <v>8796104</v>
      </c>
      <c r="F24" s="680">
        <v>403112.27000000008</v>
      </c>
      <c r="G24" s="680">
        <v>16049149</v>
      </c>
      <c r="H24" s="680">
        <v>762726.37</v>
      </c>
      <c r="I24" s="680">
        <v>33</v>
      </c>
      <c r="J24" s="680">
        <v>2</v>
      </c>
      <c r="K24" s="674"/>
      <c r="L24" s="674"/>
      <c r="M24" s="674"/>
      <c r="N24" s="674"/>
      <c r="O24" s="674"/>
      <c r="P24" s="674"/>
      <c r="Q24" s="674"/>
    </row>
    <row r="25" spans="1:17" s="634" customFormat="1">
      <c r="A25" s="678">
        <v>44287</v>
      </c>
      <c r="B25" s="677">
        <v>21</v>
      </c>
      <c r="C25" s="676">
        <v>562642</v>
      </c>
      <c r="D25" s="676">
        <v>28555.37</v>
      </c>
      <c r="E25" s="676">
        <v>782691</v>
      </c>
      <c r="F25" s="676">
        <v>37534.050000000003</v>
      </c>
      <c r="G25" s="676">
        <v>1345333</v>
      </c>
      <c r="H25" s="679">
        <v>66089.42</v>
      </c>
      <c r="I25" s="675">
        <v>9</v>
      </c>
      <c r="J25" s="675">
        <v>0.42588025000000002</v>
      </c>
      <c r="M25" s="674"/>
      <c r="N25" s="674"/>
      <c r="O25" s="674"/>
      <c r="P25" s="674"/>
      <c r="Q25" s="674"/>
    </row>
    <row r="26" spans="1:17" s="634" customFormat="1">
      <c r="A26" s="678">
        <v>44317</v>
      </c>
      <c r="B26" s="677">
        <v>21</v>
      </c>
      <c r="C26" s="676">
        <v>625240</v>
      </c>
      <c r="D26" s="676">
        <v>31149.18</v>
      </c>
      <c r="E26" s="676">
        <v>800831</v>
      </c>
      <c r="F26" s="676">
        <v>36822.53</v>
      </c>
      <c r="G26" s="676">
        <v>1426071</v>
      </c>
      <c r="H26" s="679">
        <v>67971.709999999992</v>
      </c>
      <c r="I26" s="675">
        <v>14</v>
      </c>
      <c r="J26" s="675">
        <v>0.69266075000000005</v>
      </c>
      <c r="M26" s="674"/>
      <c r="N26" s="674"/>
      <c r="O26" s="674"/>
      <c r="P26" s="674"/>
      <c r="Q26" s="674"/>
    </row>
    <row r="27" spans="1:17" s="634" customFormat="1">
      <c r="A27" s="678">
        <v>44349</v>
      </c>
      <c r="B27" s="677">
        <v>22</v>
      </c>
      <c r="C27" s="676">
        <v>974515</v>
      </c>
      <c r="D27" s="676">
        <v>48658.22</v>
      </c>
      <c r="E27" s="676">
        <v>494938</v>
      </c>
      <c r="F27" s="676">
        <v>22975.1</v>
      </c>
      <c r="G27" s="676">
        <v>1469453</v>
      </c>
      <c r="H27" s="679">
        <v>71633.320000000007</v>
      </c>
      <c r="I27" s="675">
        <v>14</v>
      </c>
      <c r="J27" s="675">
        <v>0.66194224999999995</v>
      </c>
      <c r="M27" s="674"/>
      <c r="N27" s="674"/>
      <c r="O27" s="674"/>
      <c r="P27" s="674"/>
      <c r="Q27" s="674"/>
    </row>
    <row r="28" spans="1:17" s="634" customFormat="1">
      <c r="A28" s="678">
        <v>44408</v>
      </c>
      <c r="B28" s="677">
        <v>22</v>
      </c>
      <c r="C28" s="676">
        <v>474563</v>
      </c>
      <c r="D28" s="676">
        <v>23392.91</v>
      </c>
      <c r="E28" s="676">
        <v>994147</v>
      </c>
      <c r="F28" s="676">
        <v>45647.360000000001</v>
      </c>
      <c r="G28" s="676">
        <v>1468710</v>
      </c>
      <c r="H28" s="679">
        <v>69040.27</v>
      </c>
      <c r="I28" s="675">
        <v>10</v>
      </c>
      <c r="J28" s="675">
        <v>0.48386325000000002</v>
      </c>
      <c r="M28" s="674"/>
      <c r="N28" s="674"/>
      <c r="O28" s="674"/>
      <c r="P28" s="674"/>
      <c r="Q28" s="674"/>
    </row>
    <row r="29" spans="1:17" s="634" customFormat="1">
      <c r="A29" s="678">
        <v>44439</v>
      </c>
      <c r="B29" s="677">
        <v>22</v>
      </c>
      <c r="C29" s="676">
        <v>789571</v>
      </c>
      <c r="D29" s="676">
        <v>38754.35</v>
      </c>
      <c r="E29" s="676">
        <v>657669</v>
      </c>
      <c r="F29" s="676">
        <v>29857.34</v>
      </c>
      <c r="G29" s="676">
        <v>1447240</v>
      </c>
      <c r="H29" s="679">
        <v>68611.69</v>
      </c>
      <c r="I29" s="675">
        <v>67</v>
      </c>
      <c r="J29" s="675">
        <v>3.2</v>
      </c>
      <c r="M29" s="674"/>
      <c r="N29" s="674"/>
      <c r="O29" s="674"/>
      <c r="P29" s="674"/>
      <c r="Q29" s="674"/>
    </row>
    <row r="30" spans="1:17" s="634" customFormat="1">
      <c r="A30" s="678">
        <v>44469</v>
      </c>
      <c r="B30" s="677">
        <v>22</v>
      </c>
      <c r="C30" s="676">
        <v>1178320</v>
      </c>
      <c r="D30" s="676">
        <v>57415.51</v>
      </c>
      <c r="E30" s="676">
        <v>370282</v>
      </c>
      <c r="F30" s="676">
        <v>16692.560000000001</v>
      </c>
      <c r="G30" s="676">
        <v>1548602</v>
      </c>
      <c r="H30" s="679">
        <v>74108.070000000007</v>
      </c>
      <c r="I30" s="675">
        <v>32</v>
      </c>
      <c r="J30" s="675">
        <v>1.46</v>
      </c>
      <c r="M30" s="674"/>
      <c r="N30" s="674"/>
      <c r="O30" s="674"/>
      <c r="P30" s="674"/>
      <c r="Q30" s="674"/>
    </row>
    <row r="31" spans="1:17" s="634" customFormat="1">
      <c r="A31" s="678">
        <v>44500</v>
      </c>
      <c r="B31" s="677">
        <v>21</v>
      </c>
      <c r="C31" s="676">
        <v>1017776</v>
      </c>
      <c r="D31" s="676">
        <v>49984.4</v>
      </c>
      <c r="E31" s="676">
        <v>967068</v>
      </c>
      <c r="F31" s="676">
        <v>43867.54</v>
      </c>
      <c r="G31" s="676">
        <v>1984844</v>
      </c>
      <c r="H31" s="679">
        <v>93851.94</v>
      </c>
      <c r="I31" s="675">
        <v>26</v>
      </c>
      <c r="J31" s="675">
        <v>1.2548125000000001</v>
      </c>
      <c r="M31" s="674"/>
      <c r="N31" s="674"/>
      <c r="O31" s="674"/>
      <c r="P31" s="674"/>
      <c r="Q31" s="674"/>
    </row>
    <row r="32" spans="1:17" s="634" customFormat="1">
      <c r="A32" s="678">
        <v>44530</v>
      </c>
      <c r="B32" s="677">
        <v>22</v>
      </c>
      <c r="C32" s="676">
        <v>291967</v>
      </c>
      <c r="D32" s="676">
        <v>14561.9</v>
      </c>
      <c r="E32" s="676">
        <v>1979485</v>
      </c>
      <c r="F32" s="676">
        <v>90071.96</v>
      </c>
      <c r="G32" s="676">
        <v>2271452</v>
      </c>
      <c r="H32" s="679">
        <v>104633.86</v>
      </c>
      <c r="I32" s="675">
        <v>36</v>
      </c>
      <c r="J32" s="675">
        <v>1.7528999999999999</v>
      </c>
      <c r="M32" s="674"/>
      <c r="N32" s="674"/>
      <c r="O32" s="674"/>
      <c r="P32" s="674"/>
      <c r="Q32" s="674"/>
    </row>
    <row r="33" spans="1:698" s="634" customFormat="1">
      <c r="A33" s="678">
        <v>44561</v>
      </c>
      <c r="B33" s="677">
        <v>23</v>
      </c>
      <c r="C33" s="676">
        <v>1086717</v>
      </c>
      <c r="D33" s="676">
        <v>54743.26</v>
      </c>
      <c r="E33" s="676">
        <v>1530851</v>
      </c>
      <c r="F33" s="676">
        <v>69425.09</v>
      </c>
      <c r="G33" s="676">
        <v>2617568</v>
      </c>
      <c r="H33" s="679">
        <v>124168.35</v>
      </c>
      <c r="I33" s="675">
        <v>48</v>
      </c>
      <c r="J33" s="675">
        <v>2.3333512500000002</v>
      </c>
      <c r="M33" s="674"/>
      <c r="N33" s="674"/>
      <c r="O33" s="674"/>
      <c r="P33" s="674"/>
      <c r="Q33" s="674"/>
    </row>
    <row r="34" spans="1:698" s="634" customFormat="1">
      <c r="A34" s="678">
        <v>44592</v>
      </c>
      <c r="B34" s="677">
        <v>20</v>
      </c>
      <c r="C34" s="677">
        <v>235862</v>
      </c>
      <c r="D34" s="677">
        <v>11600.72</v>
      </c>
      <c r="E34" s="676">
        <v>193823</v>
      </c>
      <c r="F34" s="676">
        <v>9043.4</v>
      </c>
      <c r="G34" s="676">
        <v>429685</v>
      </c>
      <c r="H34" s="676">
        <v>20644.12</v>
      </c>
      <c r="I34" s="675">
        <v>21</v>
      </c>
      <c r="J34" s="675">
        <v>1.016</v>
      </c>
      <c r="M34" s="674"/>
      <c r="N34" s="674"/>
      <c r="O34" s="674"/>
      <c r="P34" s="674"/>
      <c r="Q34" s="674"/>
    </row>
    <row r="35" spans="1:698" s="634" customFormat="1">
      <c r="A35" s="678">
        <v>44593</v>
      </c>
      <c r="B35" s="677">
        <v>20</v>
      </c>
      <c r="C35" s="677">
        <v>15872</v>
      </c>
      <c r="D35" s="677">
        <v>798.28</v>
      </c>
      <c r="E35" s="676">
        <v>24319</v>
      </c>
      <c r="F35" s="676">
        <v>1175.3399999999999</v>
      </c>
      <c r="G35" s="676">
        <v>40191</v>
      </c>
      <c r="H35" s="676">
        <v>1973.62</v>
      </c>
      <c r="I35" s="675">
        <v>33</v>
      </c>
      <c r="J35" s="675">
        <v>2</v>
      </c>
      <c r="M35" s="674"/>
      <c r="N35" s="674"/>
      <c r="O35" s="674"/>
      <c r="P35" s="674"/>
      <c r="Q35" s="674"/>
    </row>
    <row r="36" spans="1:698">
      <c r="G36" s="605"/>
      <c r="H36" s="605"/>
      <c r="I36" s="605"/>
      <c r="J36" s="605"/>
      <c r="K36" s="673"/>
      <c r="L36" s="605"/>
      <c r="M36" s="605"/>
      <c r="N36" s="605"/>
      <c r="O36" s="605"/>
      <c r="P36" s="672"/>
      <c r="Q36" s="671"/>
    </row>
    <row r="37" spans="1:698">
      <c r="A37" s="598" t="s">
        <v>1160</v>
      </c>
      <c r="B37" s="620"/>
      <c r="C37" s="620"/>
      <c r="D37" s="620"/>
      <c r="E37" s="620"/>
      <c r="F37" s="670"/>
      <c r="G37" s="603"/>
      <c r="H37" s="603"/>
      <c r="I37" s="603"/>
      <c r="J37" s="603"/>
      <c r="K37" s="669"/>
      <c r="L37" s="603"/>
      <c r="M37" s="605"/>
      <c r="N37" s="598"/>
      <c r="O37" s="598"/>
      <c r="P37" s="598"/>
      <c r="Q37" s="598"/>
    </row>
    <row r="38" spans="1:698">
      <c r="A38" s="598" t="s">
        <v>1030</v>
      </c>
      <c r="B38" s="620"/>
      <c r="C38" s="620"/>
      <c r="D38" s="620"/>
      <c r="E38" s="620"/>
      <c r="G38" s="598" t="s">
        <v>640</v>
      </c>
      <c r="H38" s="598"/>
      <c r="I38" s="598"/>
      <c r="J38" s="598"/>
      <c r="K38" s="598"/>
      <c r="L38" s="598"/>
      <c r="M38" s="598"/>
      <c r="N38" s="598"/>
      <c r="O38" s="598"/>
      <c r="P38" s="598"/>
      <c r="Q38" s="598"/>
    </row>
    <row r="39" spans="1:698">
      <c r="A39" s="1230" t="s">
        <v>1029</v>
      </c>
      <c r="B39" s="1230"/>
      <c r="C39" s="1230"/>
      <c r="D39" s="1230"/>
      <c r="E39" s="1230"/>
      <c r="F39" s="1230"/>
    </row>
    <row r="40" spans="1:698">
      <c r="A40" s="655" t="s">
        <v>321</v>
      </c>
      <c r="B40" s="598"/>
      <c r="C40" s="598"/>
      <c r="D40" s="598"/>
      <c r="E40" s="603"/>
      <c r="F40" s="605" t="s">
        <v>640</v>
      </c>
      <c r="O40" s="668"/>
    </row>
    <row r="48" spans="1:698" s="623" customFormat="1" ht="27.75" customHeight="1">
      <c r="A48" s="654"/>
      <c r="B48" s="654"/>
      <c r="C48" s="654"/>
      <c r="D48" s="654"/>
      <c r="E48" s="654"/>
      <c r="F48" s="654"/>
      <c r="G48" s="654"/>
      <c r="H48" s="654"/>
      <c r="I48" s="654"/>
      <c r="J48" s="654"/>
      <c r="K48" s="654"/>
      <c r="L48" s="654"/>
      <c r="M48" s="654"/>
      <c r="N48" s="654"/>
      <c r="O48" s="654"/>
      <c r="P48" s="654"/>
      <c r="Q48" s="654"/>
      <c r="R48" s="654"/>
      <c r="S48" s="654"/>
      <c r="T48" s="654"/>
      <c r="U48" s="654"/>
      <c r="V48" s="654"/>
      <c r="W48" s="654"/>
      <c r="X48" s="654"/>
      <c r="Y48" s="654"/>
      <c r="Z48" s="654"/>
      <c r="AA48" s="654"/>
      <c r="AB48" s="654"/>
      <c r="AC48" s="654"/>
      <c r="AD48" s="654"/>
      <c r="AE48" s="654"/>
      <c r="AF48" s="654"/>
      <c r="AG48" s="654"/>
      <c r="AH48" s="654"/>
      <c r="AI48" s="654"/>
      <c r="AJ48" s="654"/>
      <c r="AK48" s="654"/>
      <c r="AL48" s="654"/>
      <c r="AM48" s="654"/>
      <c r="AN48" s="654"/>
      <c r="AO48" s="654"/>
      <c r="AP48" s="654"/>
      <c r="AQ48" s="654"/>
      <c r="AR48" s="654"/>
      <c r="AS48" s="654"/>
      <c r="AT48" s="654"/>
      <c r="AU48" s="654"/>
      <c r="AV48" s="654"/>
      <c r="AW48" s="654"/>
      <c r="AX48" s="654"/>
      <c r="AY48" s="654"/>
      <c r="AZ48" s="654"/>
      <c r="BA48" s="654"/>
      <c r="BB48" s="654"/>
      <c r="BC48" s="654"/>
      <c r="BD48" s="654"/>
      <c r="BE48" s="654"/>
      <c r="BF48" s="654"/>
      <c r="BG48" s="654"/>
      <c r="BH48" s="654"/>
      <c r="BI48" s="654"/>
      <c r="BJ48" s="654"/>
      <c r="BK48" s="654"/>
      <c r="BL48" s="654"/>
      <c r="BM48" s="654"/>
      <c r="BN48" s="654"/>
      <c r="BO48" s="654"/>
      <c r="BP48" s="654"/>
      <c r="BQ48" s="654"/>
      <c r="BR48" s="654"/>
      <c r="BS48" s="654"/>
      <c r="BT48" s="654"/>
      <c r="BU48" s="654"/>
      <c r="BV48" s="654"/>
      <c r="BW48" s="654"/>
      <c r="BX48" s="654"/>
      <c r="BY48" s="654"/>
      <c r="BZ48" s="654"/>
      <c r="CA48" s="654"/>
      <c r="CB48" s="654"/>
      <c r="CC48" s="654"/>
      <c r="CD48" s="654"/>
      <c r="CE48" s="654"/>
      <c r="CF48" s="654"/>
      <c r="CG48" s="654"/>
      <c r="CH48" s="654"/>
      <c r="CI48" s="654"/>
      <c r="CJ48" s="654"/>
      <c r="CK48" s="654"/>
      <c r="CL48" s="654"/>
      <c r="CM48" s="654"/>
      <c r="CN48" s="654"/>
      <c r="CO48" s="654"/>
      <c r="CP48" s="654"/>
      <c r="CQ48" s="654"/>
      <c r="CR48" s="654"/>
      <c r="CS48" s="654"/>
      <c r="CT48" s="654"/>
      <c r="CU48" s="654"/>
      <c r="CV48" s="654"/>
      <c r="CW48" s="654"/>
      <c r="CX48" s="654"/>
      <c r="CY48" s="654"/>
      <c r="CZ48" s="654"/>
      <c r="DA48" s="654"/>
      <c r="DB48" s="654"/>
      <c r="DC48" s="654"/>
      <c r="DD48" s="654"/>
      <c r="DE48" s="654"/>
      <c r="DF48" s="654"/>
      <c r="DG48" s="654"/>
      <c r="DH48" s="654"/>
      <c r="DI48" s="654"/>
      <c r="DJ48" s="654"/>
      <c r="DK48" s="654"/>
      <c r="DL48" s="654"/>
      <c r="DM48" s="654"/>
      <c r="DN48" s="654"/>
      <c r="DO48" s="654"/>
      <c r="DP48" s="654"/>
      <c r="DQ48" s="654"/>
      <c r="DR48" s="654"/>
      <c r="DS48" s="654"/>
      <c r="DT48" s="654"/>
      <c r="DU48" s="654"/>
      <c r="DV48" s="654"/>
      <c r="DW48" s="654"/>
      <c r="DX48" s="654"/>
      <c r="DY48" s="654"/>
      <c r="DZ48" s="654"/>
      <c r="EA48" s="654"/>
      <c r="EB48" s="654"/>
      <c r="EC48" s="654"/>
      <c r="ED48" s="654"/>
      <c r="EE48" s="654"/>
      <c r="EF48" s="654"/>
      <c r="EG48" s="654"/>
      <c r="EH48" s="654"/>
      <c r="EI48" s="654"/>
      <c r="EJ48" s="654"/>
      <c r="EK48" s="654"/>
      <c r="EL48" s="654"/>
      <c r="EM48" s="654"/>
      <c r="EN48" s="654"/>
      <c r="EO48" s="654"/>
      <c r="EP48" s="654"/>
      <c r="EQ48" s="654"/>
      <c r="ER48" s="654"/>
      <c r="ES48" s="654"/>
      <c r="ET48" s="654"/>
      <c r="EU48" s="654"/>
      <c r="EV48" s="654"/>
      <c r="EW48" s="654"/>
      <c r="EX48" s="654"/>
      <c r="EY48" s="654"/>
      <c r="EZ48" s="654"/>
      <c r="FA48" s="654"/>
      <c r="FB48" s="654"/>
      <c r="FC48" s="654"/>
      <c r="FD48" s="654"/>
      <c r="FE48" s="654"/>
      <c r="FF48" s="654"/>
      <c r="FG48" s="654"/>
      <c r="FH48" s="654"/>
      <c r="FI48" s="654"/>
      <c r="FJ48" s="654"/>
      <c r="FK48" s="654"/>
      <c r="FL48" s="654"/>
      <c r="FM48" s="654"/>
      <c r="FN48" s="654"/>
      <c r="FO48" s="654"/>
      <c r="FP48" s="654"/>
      <c r="FQ48" s="654"/>
      <c r="FR48" s="654"/>
      <c r="FS48" s="654"/>
      <c r="FT48" s="654"/>
      <c r="FU48" s="654"/>
      <c r="FV48" s="654"/>
      <c r="FW48" s="654"/>
      <c r="FX48" s="654"/>
      <c r="FY48" s="654"/>
      <c r="FZ48" s="654"/>
      <c r="GA48" s="654"/>
      <c r="GB48" s="654"/>
      <c r="GC48" s="654"/>
      <c r="GD48" s="654"/>
      <c r="GE48" s="654"/>
      <c r="GF48" s="654"/>
      <c r="GG48" s="654"/>
      <c r="GH48" s="654"/>
      <c r="GI48" s="654"/>
      <c r="GJ48" s="654"/>
      <c r="GK48" s="654"/>
      <c r="GL48" s="654"/>
      <c r="GM48" s="654"/>
      <c r="GN48" s="654"/>
      <c r="GO48" s="654"/>
      <c r="GP48" s="654"/>
      <c r="GQ48" s="654"/>
      <c r="GR48" s="654"/>
      <c r="GS48" s="654"/>
      <c r="GT48" s="654"/>
      <c r="GU48" s="654"/>
      <c r="GV48" s="654"/>
      <c r="GW48" s="654"/>
      <c r="GX48" s="654"/>
      <c r="GY48" s="654"/>
      <c r="GZ48" s="654"/>
      <c r="HA48" s="654"/>
      <c r="HB48" s="654"/>
      <c r="HC48" s="654"/>
      <c r="HD48" s="654"/>
      <c r="HE48" s="654"/>
      <c r="HF48" s="654"/>
      <c r="HG48" s="654"/>
      <c r="HH48" s="654"/>
      <c r="HI48" s="654"/>
      <c r="HJ48" s="654"/>
      <c r="HK48" s="654"/>
      <c r="HL48" s="654"/>
      <c r="HM48" s="654"/>
      <c r="HN48" s="654"/>
      <c r="HO48" s="654"/>
      <c r="HP48" s="654"/>
      <c r="HQ48" s="654"/>
      <c r="HR48" s="654"/>
      <c r="HS48" s="654"/>
      <c r="HT48" s="654"/>
      <c r="HU48" s="654"/>
      <c r="HV48" s="654"/>
      <c r="HW48" s="654"/>
      <c r="HX48" s="654"/>
      <c r="HY48" s="654"/>
      <c r="HZ48" s="654"/>
      <c r="IA48" s="654"/>
      <c r="IB48" s="654"/>
      <c r="IC48" s="654"/>
      <c r="ID48" s="654"/>
      <c r="IE48" s="654"/>
      <c r="IF48" s="654"/>
      <c r="IG48" s="654"/>
      <c r="IH48" s="654"/>
      <c r="II48" s="654"/>
      <c r="IJ48" s="654"/>
      <c r="IK48" s="654"/>
      <c r="IL48" s="654"/>
      <c r="IM48" s="654"/>
      <c r="IN48" s="654"/>
      <c r="IO48" s="654"/>
      <c r="IP48" s="654"/>
      <c r="IQ48" s="654"/>
      <c r="IR48" s="654"/>
      <c r="IS48" s="654"/>
      <c r="IT48" s="654"/>
      <c r="IU48" s="654"/>
      <c r="IV48" s="654"/>
      <c r="IW48" s="654"/>
      <c r="IX48" s="654"/>
      <c r="IY48" s="654"/>
      <c r="IZ48" s="654"/>
      <c r="JA48" s="654"/>
      <c r="JB48" s="654"/>
      <c r="JC48" s="654"/>
      <c r="JD48" s="654"/>
      <c r="JE48" s="654"/>
      <c r="JF48" s="654"/>
      <c r="JG48" s="654"/>
      <c r="JH48" s="654"/>
      <c r="JI48" s="654"/>
      <c r="JJ48" s="654"/>
      <c r="JK48" s="654"/>
      <c r="JL48" s="654"/>
      <c r="JM48" s="654"/>
      <c r="JN48" s="654"/>
      <c r="JO48" s="654"/>
      <c r="JP48" s="654"/>
      <c r="JQ48" s="654"/>
      <c r="JR48" s="654"/>
      <c r="JS48" s="654"/>
      <c r="JT48" s="654"/>
      <c r="JU48" s="654"/>
      <c r="JV48" s="654"/>
      <c r="JW48" s="654"/>
      <c r="JX48" s="654"/>
      <c r="JY48" s="654"/>
      <c r="JZ48" s="654"/>
      <c r="KA48" s="654"/>
      <c r="KB48" s="654"/>
      <c r="KC48" s="654"/>
      <c r="KD48" s="654"/>
      <c r="KE48" s="654"/>
      <c r="KF48" s="654"/>
      <c r="KG48" s="654"/>
      <c r="KH48" s="654"/>
      <c r="KI48" s="654"/>
      <c r="KJ48" s="654"/>
      <c r="KK48" s="654"/>
      <c r="KL48" s="654"/>
      <c r="KM48" s="654"/>
      <c r="KN48" s="654"/>
      <c r="KO48" s="654"/>
      <c r="KP48" s="654"/>
      <c r="KQ48" s="654"/>
      <c r="KR48" s="654"/>
      <c r="KS48" s="654"/>
      <c r="KT48" s="654"/>
      <c r="KU48" s="654"/>
      <c r="KV48" s="654"/>
      <c r="KW48" s="654"/>
      <c r="KX48" s="654"/>
      <c r="KY48" s="654"/>
      <c r="KZ48" s="654"/>
      <c r="LA48" s="654"/>
      <c r="LB48" s="654"/>
      <c r="LC48" s="654"/>
      <c r="LD48" s="654"/>
      <c r="LE48" s="654"/>
      <c r="LF48" s="654"/>
      <c r="LG48" s="654"/>
      <c r="LH48" s="654"/>
      <c r="LI48" s="654"/>
      <c r="LJ48" s="654"/>
      <c r="LK48" s="654"/>
      <c r="LL48" s="654"/>
      <c r="LM48" s="654"/>
      <c r="LN48" s="654"/>
      <c r="LO48" s="654"/>
      <c r="LP48" s="654"/>
      <c r="LQ48" s="654"/>
      <c r="LR48" s="654"/>
      <c r="LS48" s="654"/>
      <c r="LT48" s="654"/>
      <c r="LU48" s="654"/>
      <c r="LV48" s="654"/>
      <c r="LW48" s="654"/>
      <c r="LX48" s="654"/>
      <c r="LY48" s="654"/>
      <c r="LZ48" s="654"/>
      <c r="MA48" s="654"/>
      <c r="MB48" s="654"/>
      <c r="MC48" s="654"/>
      <c r="MD48" s="654"/>
      <c r="ME48" s="654"/>
      <c r="MF48" s="654"/>
      <c r="MG48" s="654"/>
      <c r="MH48" s="654"/>
      <c r="MI48" s="654"/>
      <c r="MJ48" s="654"/>
      <c r="MK48" s="654"/>
      <c r="ML48" s="654"/>
      <c r="MM48" s="654"/>
      <c r="MN48" s="654"/>
      <c r="MO48" s="654"/>
      <c r="MP48" s="654"/>
      <c r="MQ48" s="654"/>
      <c r="MR48" s="654"/>
      <c r="MS48" s="654"/>
      <c r="MT48" s="654"/>
      <c r="MU48" s="654"/>
      <c r="MV48" s="654"/>
      <c r="MW48" s="654"/>
      <c r="MX48" s="654"/>
      <c r="MY48" s="654"/>
      <c r="MZ48" s="654"/>
      <c r="NA48" s="654"/>
      <c r="NB48" s="654"/>
      <c r="NC48" s="654"/>
      <c r="ND48" s="654"/>
      <c r="NE48" s="654"/>
      <c r="NF48" s="654"/>
      <c r="NG48" s="654"/>
      <c r="NH48" s="654"/>
      <c r="NI48" s="654"/>
      <c r="NJ48" s="654"/>
      <c r="NK48" s="654"/>
      <c r="NL48" s="654"/>
      <c r="NM48" s="654"/>
      <c r="NN48" s="654"/>
      <c r="NO48" s="654"/>
      <c r="NP48" s="654"/>
      <c r="NQ48" s="654"/>
      <c r="NR48" s="654"/>
      <c r="NS48" s="654"/>
      <c r="NT48" s="654"/>
      <c r="NU48" s="654"/>
      <c r="NV48" s="654"/>
      <c r="NW48" s="654"/>
      <c r="NX48" s="654"/>
      <c r="NY48" s="654"/>
      <c r="NZ48" s="654"/>
      <c r="OA48" s="654"/>
      <c r="OB48" s="654"/>
      <c r="OC48" s="654"/>
      <c r="OD48" s="654"/>
      <c r="OE48" s="654"/>
      <c r="OF48" s="654"/>
      <c r="OG48" s="654"/>
      <c r="OH48" s="654"/>
      <c r="OI48" s="654"/>
      <c r="OJ48" s="654"/>
      <c r="OK48" s="654"/>
      <c r="OL48" s="654"/>
      <c r="OM48" s="654"/>
      <c r="ON48" s="654"/>
      <c r="OO48" s="654"/>
      <c r="OP48" s="654"/>
      <c r="OQ48" s="654"/>
      <c r="OR48" s="654"/>
      <c r="OS48" s="654"/>
      <c r="OT48" s="654"/>
      <c r="OU48" s="654"/>
      <c r="OV48" s="654"/>
      <c r="OW48" s="654"/>
      <c r="OX48" s="654"/>
      <c r="OY48" s="654"/>
      <c r="OZ48" s="654"/>
      <c r="PA48" s="654"/>
      <c r="PB48" s="654"/>
      <c r="PC48" s="654"/>
      <c r="PD48" s="654"/>
      <c r="PE48" s="654"/>
      <c r="PF48" s="654"/>
      <c r="PG48" s="654"/>
      <c r="PH48" s="654"/>
      <c r="PI48" s="654"/>
      <c r="PJ48" s="654"/>
      <c r="PK48" s="654"/>
      <c r="PL48" s="654"/>
      <c r="PM48" s="654"/>
      <c r="PN48" s="654"/>
      <c r="PO48" s="654"/>
      <c r="PP48" s="654"/>
      <c r="PQ48" s="654"/>
      <c r="PR48" s="654"/>
      <c r="PS48" s="654"/>
      <c r="PT48" s="654"/>
      <c r="PU48" s="654"/>
      <c r="PV48" s="654"/>
      <c r="PW48" s="654"/>
      <c r="PX48" s="654"/>
      <c r="PY48" s="654"/>
      <c r="PZ48" s="654"/>
      <c r="QA48" s="654"/>
      <c r="QB48" s="654"/>
      <c r="QC48" s="654"/>
      <c r="QD48" s="654"/>
      <c r="QE48" s="654"/>
      <c r="QF48" s="654"/>
      <c r="QG48" s="654"/>
      <c r="QH48" s="654"/>
      <c r="QI48" s="654"/>
      <c r="QJ48" s="654"/>
      <c r="QK48" s="654"/>
      <c r="QL48" s="654"/>
      <c r="QM48" s="654"/>
      <c r="QN48" s="654"/>
      <c r="QO48" s="654"/>
      <c r="QP48" s="654"/>
      <c r="QQ48" s="654"/>
      <c r="QR48" s="654"/>
      <c r="QS48" s="654"/>
      <c r="QT48" s="654"/>
      <c r="QU48" s="654"/>
      <c r="QV48" s="654"/>
      <c r="QW48" s="654"/>
      <c r="QX48" s="654"/>
      <c r="QY48" s="654"/>
      <c r="QZ48" s="654"/>
      <c r="RA48" s="654"/>
      <c r="RB48" s="654"/>
      <c r="RC48" s="654"/>
      <c r="RD48" s="654"/>
      <c r="RE48" s="654"/>
      <c r="RF48" s="654"/>
      <c r="RG48" s="654"/>
      <c r="RH48" s="654"/>
      <c r="RI48" s="654"/>
      <c r="RJ48" s="654"/>
      <c r="RK48" s="654"/>
      <c r="RL48" s="654"/>
      <c r="RM48" s="654"/>
      <c r="RN48" s="654"/>
      <c r="RO48" s="654"/>
      <c r="RP48" s="654"/>
      <c r="RQ48" s="654"/>
      <c r="RR48" s="654"/>
      <c r="RS48" s="654"/>
      <c r="RT48" s="654"/>
      <c r="RU48" s="654"/>
      <c r="RV48" s="654"/>
      <c r="RW48" s="654"/>
      <c r="RX48" s="654"/>
      <c r="RY48" s="654"/>
      <c r="RZ48" s="654"/>
      <c r="SA48" s="654"/>
      <c r="SB48" s="654"/>
      <c r="SC48" s="654"/>
      <c r="SD48" s="654"/>
      <c r="SE48" s="654"/>
      <c r="SF48" s="654"/>
      <c r="SG48" s="654"/>
      <c r="SH48" s="654"/>
      <c r="SI48" s="654"/>
      <c r="SJ48" s="654"/>
      <c r="SK48" s="654"/>
      <c r="SL48" s="654"/>
      <c r="SM48" s="654"/>
      <c r="SN48" s="654"/>
      <c r="SO48" s="654"/>
      <c r="SP48" s="654"/>
      <c r="SQ48" s="654"/>
      <c r="SR48" s="654"/>
      <c r="SS48" s="654"/>
      <c r="ST48" s="654"/>
      <c r="SU48" s="654"/>
      <c r="SV48" s="654"/>
      <c r="SW48" s="654"/>
      <c r="SX48" s="654"/>
      <c r="SY48" s="654"/>
      <c r="SZ48" s="654"/>
      <c r="TA48" s="654"/>
      <c r="TB48" s="654"/>
      <c r="TC48" s="654"/>
      <c r="TD48" s="654"/>
      <c r="TE48" s="654"/>
      <c r="TF48" s="654"/>
      <c r="TG48" s="654"/>
      <c r="TH48" s="654"/>
      <c r="TI48" s="654"/>
      <c r="TJ48" s="654"/>
      <c r="TK48" s="654"/>
      <c r="TL48" s="654"/>
      <c r="TM48" s="654"/>
      <c r="TN48" s="654"/>
      <c r="TO48" s="654"/>
      <c r="TP48" s="654"/>
      <c r="TQ48" s="654"/>
      <c r="TR48" s="654"/>
      <c r="TS48" s="654"/>
      <c r="TT48" s="654"/>
      <c r="TU48" s="654"/>
      <c r="TV48" s="654"/>
      <c r="TW48" s="654"/>
      <c r="TX48" s="654"/>
      <c r="TY48" s="654"/>
      <c r="TZ48" s="654"/>
      <c r="UA48" s="654"/>
      <c r="UB48" s="654"/>
      <c r="UC48" s="654"/>
      <c r="UD48" s="654"/>
      <c r="UE48" s="654"/>
      <c r="UF48" s="654"/>
      <c r="UG48" s="654"/>
      <c r="UH48" s="654"/>
      <c r="UI48" s="654"/>
      <c r="UJ48" s="654"/>
      <c r="UK48" s="654"/>
      <c r="UL48" s="654"/>
      <c r="UM48" s="654"/>
      <c r="UN48" s="654"/>
      <c r="UO48" s="654"/>
      <c r="UP48" s="654"/>
      <c r="UQ48" s="654"/>
      <c r="UR48" s="654"/>
      <c r="US48" s="654"/>
      <c r="UT48" s="654"/>
      <c r="UU48" s="654"/>
      <c r="UV48" s="654"/>
      <c r="UW48" s="654"/>
      <c r="UX48" s="654"/>
      <c r="UY48" s="654"/>
      <c r="UZ48" s="654"/>
      <c r="VA48" s="654"/>
      <c r="VB48" s="654"/>
      <c r="VC48" s="654"/>
      <c r="VD48" s="654"/>
      <c r="VE48" s="654"/>
      <c r="VF48" s="654"/>
      <c r="VG48" s="654"/>
      <c r="VH48" s="654"/>
      <c r="VI48" s="654"/>
      <c r="VJ48" s="654"/>
      <c r="VK48" s="654"/>
      <c r="VL48" s="654"/>
      <c r="VM48" s="654"/>
      <c r="VN48" s="654"/>
      <c r="VO48" s="654"/>
      <c r="VP48" s="654"/>
      <c r="VQ48" s="654"/>
      <c r="VR48" s="654"/>
      <c r="VS48" s="654"/>
      <c r="VT48" s="654"/>
      <c r="VU48" s="654"/>
      <c r="VV48" s="654"/>
      <c r="VW48" s="654"/>
      <c r="VX48" s="654"/>
      <c r="VY48" s="654"/>
      <c r="VZ48" s="654"/>
      <c r="WA48" s="654"/>
      <c r="WB48" s="654"/>
      <c r="WC48" s="654"/>
      <c r="WD48" s="654"/>
      <c r="WE48" s="654"/>
      <c r="WF48" s="654"/>
      <c r="WG48" s="654"/>
      <c r="WH48" s="654"/>
      <c r="WI48" s="654"/>
      <c r="WJ48" s="654"/>
      <c r="WK48" s="654"/>
      <c r="WL48" s="654"/>
      <c r="WM48" s="654"/>
      <c r="WN48" s="654"/>
      <c r="WO48" s="654"/>
      <c r="WP48" s="654"/>
      <c r="WQ48" s="654"/>
      <c r="WR48" s="654"/>
      <c r="WS48" s="654"/>
      <c r="WT48" s="654"/>
      <c r="WU48" s="654"/>
      <c r="WV48" s="654"/>
      <c r="WW48" s="654"/>
      <c r="WX48" s="654"/>
      <c r="WY48" s="654"/>
      <c r="WZ48" s="654"/>
      <c r="XA48" s="654"/>
      <c r="XB48" s="654"/>
      <c r="XC48" s="654"/>
      <c r="XD48" s="654"/>
      <c r="XE48" s="654"/>
      <c r="XF48" s="654"/>
      <c r="XG48" s="654"/>
      <c r="XH48" s="654"/>
      <c r="XI48" s="654"/>
      <c r="XJ48" s="654"/>
      <c r="XK48" s="654"/>
      <c r="XL48" s="654"/>
      <c r="XM48" s="654"/>
      <c r="XN48" s="654"/>
      <c r="XO48" s="654"/>
      <c r="XP48" s="654"/>
      <c r="XQ48" s="654"/>
      <c r="XR48" s="654"/>
      <c r="XS48" s="654"/>
      <c r="XT48" s="654"/>
      <c r="XU48" s="654"/>
      <c r="XV48" s="654"/>
      <c r="XW48" s="654"/>
      <c r="XX48" s="654"/>
      <c r="XY48" s="654"/>
      <c r="XZ48" s="654"/>
      <c r="YA48" s="654"/>
      <c r="YB48" s="654"/>
      <c r="YC48" s="654"/>
      <c r="YD48" s="654"/>
      <c r="YE48" s="654"/>
      <c r="YF48" s="654"/>
      <c r="YG48" s="654"/>
      <c r="YH48" s="654"/>
      <c r="YI48" s="654"/>
      <c r="YJ48" s="654"/>
      <c r="YK48" s="654"/>
      <c r="YL48" s="654"/>
      <c r="YM48" s="654"/>
      <c r="YN48" s="654"/>
      <c r="YO48" s="654"/>
      <c r="YP48" s="654"/>
      <c r="YQ48" s="654"/>
      <c r="YR48" s="654"/>
      <c r="YS48" s="654"/>
      <c r="YT48" s="654"/>
      <c r="YU48" s="654"/>
      <c r="YV48" s="654"/>
      <c r="YW48" s="654"/>
      <c r="YX48" s="654"/>
      <c r="YY48" s="654"/>
      <c r="YZ48" s="654"/>
      <c r="ZA48" s="654"/>
      <c r="ZB48" s="654"/>
      <c r="ZC48" s="654"/>
      <c r="ZD48" s="654"/>
      <c r="ZE48" s="654"/>
      <c r="ZF48" s="654"/>
      <c r="ZG48" s="654"/>
      <c r="ZH48" s="654"/>
      <c r="ZI48" s="654"/>
      <c r="ZJ48" s="654"/>
      <c r="ZK48" s="654"/>
      <c r="ZL48" s="654"/>
      <c r="ZM48" s="654"/>
      <c r="ZN48" s="654"/>
      <c r="ZO48" s="654"/>
      <c r="ZP48" s="654"/>
      <c r="ZQ48" s="654"/>
      <c r="ZR48" s="654"/>
      <c r="ZS48" s="654"/>
      <c r="ZT48" s="654"/>
      <c r="ZU48" s="654"/>
      <c r="ZV48" s="654"/>
    </row>
    <row r="49" spans="1:698" s="623" customFormat="1" ht="38.25" customHeight="1">
      <c r="A49" s="654"/>
      <c r="B49" s="654"/>
      <c r="C49" s="654"/>
      <c r="D49" s="654"/>
      <c r="E49" s="654"/>
      <c r="F49" s="654"/>
      <c r="G49" s="654"/>
      <c r="H49" s="654"/>
      <c r="I49" s="654"/>
      <c r="J49" s="654"/>
      <c r="K49" s="654"/>
      <c r="L49" s="654"/>
      <c r="M49" s="654"/>
      <c r="N49" s="654"/>
      <c r="O49" s="654"/>
      <c r="P49" s="654"/>
      <c r="Q49" s="654"/>
      <c r="R49" s="654"/>
      <c r="S49" s="654"/>
      <c r="T49" s="654"/>
      <c r="U49" s="654"/>
      <c r="V49" s="654"/>
      <c r="W49" s="654"/>
      <c r="X49" s="654"/>
      <c r="Y49" s="654"/>
      <c r="Z49" s="654"/>
      <c r="AA49" s="654"/>
      <c r="AB49" s="654"/>
      <c r="AC49" s="654"/>
      <c r="AD49" s="654"/>
      <c r="AE49" s="654"/>
      <c r="AF49" s="654"/>
      <c r="AG49" s="654"/>
      <c r="AH49" s="654"/>
      <c r="AI49" s="654"/>
      <c r="AJ49" s="654"/>
      <c r="AK49" s="654"/>
      <c r="AL49" s="654"/>
      <c r="AM49" s="654"/>
      <c r="AN49" s="654"/>
      <c r="AO49" s="654"/>
      <c r="AP49" s="654"/>
      <c r="AQ49" s="654"/>
      <c r="AR49" s="654"/>
      <c r="AS49" s="654"/>
      <c r="AT49" s="654"/>
      <c r="AU49" s="654"/>
      <c r="AV49" s="654"/>
      <c r="AW49" s="654"/>
      <c r="AX49" s="654"/>
      <c r="AY49" s="654"/>
      <c r="AZ49" s="654"/>
      <c r="BA49" s="654"/>
      <c r="BB49" s="654"/>
      <c r="BC49" s="654"/>
      <c r="BD49" s="654"/>
      <c r="BE49" s="654"/>
      <c r="BF49" s="654"/>
      <c r="BG49" s="654"/>
      <c r="BH49" s="654"/>
      <c r="BI49" s="654"/>
      <c r="BJ49" s="654"/>
      <c r="BK49" s="654"/>
      <c r="BL49" s="654"/>
      <c r="BM49" s="654"/>
      <c r="BN49" s="654"/>
      <c r="BO49" s="654"/>
      <c r="BP49" s="654"/>
      <c r="BQ49" s="654"/>
      <c r="BR49" s="654"/>
      <c r="BS49" s="654"/>
      <c r="BT49" s="654"/>
      <c r="BU49" s="654"/>
      <c r="BV49" s="654"/>
      <c r="BW49" s="654"/>
      <c r="BX49" s="654"/>
      <c r="BY49" s="654"/>
      <c r="BZ49" s="654"/>
      <c r="CA49" s="654"/>
      <c r="CB49" s="654"/>
      <c r="CC49" s="654"/>
      <c r="CD49" s="654"/>
      <c r="CE49" s="654"/>
      <c r="CF49" s="654"/>
      <c r="CG49" s="654"/>
      <c r="CH49" s="654"/>
      <c r="CI49" s="654"/>
      <c r="CJ49" s="654"/>
      <c r="CK49" s="654"/>
      <c r="CL49" s="654"/>
      <c r="CM49" s="654"/>
      <c r="CN49" s="654"/>
      <c r="CO49" s="654"/>
      <c r="CP49" s="654"/>
      <c r="CQ49" s="654"/>
      <c r="CR49" s="654"/>
      <c r="CS49" s="654"/>
      <c r="CT49" s="654"/>
      <c r="CU49" s="654"/>
      <c r="CV49" s="654"/>
      <c r="CW49" s="654"/>
      <c r="CX49" s="654"/>
      <c r="CY49" s="654"/>
      <c r="CZ49" s="654"/>
      <c r="DA49" s="654"/>
      <c r="DB49" s="654"/>
      <c r="DC49" s="654"/>
      <c r="DD49" s="654"/>
      <c r="DE49" s="654"/>
      <c r="DF49" s="654"/>
      <c r="DG49" s="654"/>
      <c r="DH49" s="654"/>
      <c r="DI49" s="654"/>
      <c r="DJ49" s="654"/>
      <c r="DK49" s="654"/>
      <c r="DL49" s="654"/>
      <c r="DM49" s="654"/>
      <c r="DN49" s="654"/>
      <c r="DO49" s="654"/>
      <c r="DP49" s="654"/>
      <c r="DQ49" s="654"/>
      <c r="DR49" s="654"/>
      <c r="DS49" s="654"/>
      <c r="DT49" s="654"/>
      <c r="DU49" s="654"/>
      <c r="DV49" s="654"/>
      <c r="DW49" s="654"/>
      <c r="DX49" s="654"/>
      <c r="DY49" s="654"/>
      <c r="DZ49" s="654"/>
      <c r="EA49" s="654"/>
      <c r="EB49" s="654"/>
      <c r="EC49" s="654"/>
      <c r="ED49" s="654"/>
      <c r="EE49" s="654"/>
      <c r="EF49" s="654"/>
      <c r="EG49" s="654"/>
      <c r="EH49" s="654"/>
      <c r="EI49" s="654"/>
      <c r="EJ49" s="654"/>
      <c r="EK49" s="654"/>
      <c r="EL49" s="654"/>
      <c r="EM49" s="654"/>
      <c r="EN49" s="654"/>
      <c r="EO49" s="654"/>
      <c r="EP49" s="654"/>
      <c r="EQ49" s="654"/>
      <c r="ER49" s="654"/>
      <c r="ES49" s="654"/>
      <c r="ET49" s="654"/>
      <c r="EU49" s="654"/>
      <c r="EV49" s="654"/>
      <c r="EW49" s="654"/>
      <c r="EX49" s="654"/>
      <c r="EY49" s="654"/>
      <c r="EZ49" s="654"/>
      <c r="FA49" s="654"/>
      <c r="FB49" s="654"/>
      <c r="FC49" s="654"/>
      <c r="FD49" s="654"/>
      <c r="FE49" s="654"/>
      <c r="FF49" s="654"/>
      <c r="FG49" s="654"/>
      <c r="FH49" s="654"/>
      <c r="FI49" s="654"/>
      <c r="FJ49" s="654"/>
      <c r="FK49" s="654"/>
      <c r="FL49" s="654"/>
      <c r="FM49" s="654"/>
      <c r="FN49" s="654"/>
      <c r="FO49" s="654"/>
      <c r="FP49" s="654"/>
      <c r="FQ49" s="654"/>
      <c r="FR49" s="654"/>
      <c r="FS49" s="654"/>
      <c r="FT49" s="654"/>
      <c r="FU49" s="654"/>
      <c r="FV49" s="654"/>
      <c r="FW49" s="654"/>
      <c r="FX49" s="654"/>
      <c r="FY49" s="654"/>
      <c r="FZ49" s="654"/>
      <c r="GA49" s="654"/>
      <c r="GB49" s="654"/>
      <c r="GC49" s="654"/>
      <c r="GD49" s="654"/>
      <c r="GE49" s="654"/>
      <c r="GF49" s="654"/>
      <c r="GG49" s="654"/>
      <c r="GH49" s="654"/>
      <c r="GI49" s="654"/>
      <c r="GJ49" s="654"/>
      <c r="GK49" s="654"/>
      <c r="GL49" s="654"/>
      <c r="GM49" s="654"/>
      <c r="GN49" s="654"/>
      <c r="GO49" s="654"/>
      <c r="GP49" s="654"/>
      <c r="GQ49" s="654"/>
      <c r="GR49" s="654"/>
      <c r="GS49" s="654"/>
      <c r="GT49" s="654"/>
      <c r="GU49" s="654"/>
      <c r="GV49" s="654"/>
      <c r="GW49" s="654"/>
      <c r="GX49" s="654"/>
      <c r="GY49" s="654"/>
      <c r="GZ49" s="654"/>
      <c r="HA49" s="654"/>
      <c r="HB49" s="654"/>
      <c r="HC49" s="654"/>
      <c r="HD49" s="654"/>
      <c r="HE49" s="654"/>
      <c r="HF49" s="654"/>
      <c r="HG49" s="654"/>
      <c r="HH49" s="654"/>
      <c r="HI49" s="654"/>
      <c r="HJ49" s="654"/>
      <c r="HK49" s="654"/>
      <c r="HL49" s="654"/>
      <c r="HM49" s="654"/>
      <c r="HN49" s="654"/>
      <c r="HO49" s="654"/>
      <c r="HP49" s="654"/>
      <c r="HQ49" s="654"/>
      <c r="HR49" s="654"/>
      <c r="HS49" s="654"/>
      <c r="HT49" s="654"/>
      <c r="HU49" s="654"/>
      <c r="HV49" s="654"/>
      <c r="HW49" s="654"/>
      <c r="HX49" s="654"/>
      <c r="HY49" s="654"/>
      <c r="HZ49" s="654"/>
      <c r="IA49" s="654"/>
      <c r="IB49" s="654"/>
      <c r="IC49" s="654"/>
      <c r="ID49" s="654"/>
      <c r="IE49" s="654"/>
      <c r="IF49" s="654"/>
      <c r="IG49" s="654"/>
      <c r="IH49" s="654"/>
      <c r="II49" s="654"/>
      <c r="IJ49" s="654"/>
      <c r="IK49" s="654"/>
      <c r="IL49" s="654"/>
      <c r="IM49" s="654"/>
      <c r="IN49" s="654"/>
      <c r="IO49" s="654"/>
      <c r="IP49" s="654"/>
      <c r="IQ49" s="654"/>
      <c r="IR49" s="654"/>
      <c r="IS49" s="654"/>
      <c r="IT49" s="654"/>
      <c r="IU49" s="654"/>
      <c r="IV49" s="654"/>
      <c r="IW49" s="654"/>
      <c r="IX49" s="654"/>
      <c r="IY49" s="654"/>
      <c r="IZ49" s="654"/>
      <c r="JA49" s="654"/>
      <c r="JB49" s="654"/>
      <c r="JC49" s="654"/>
      <c r="JD49" s="654"/>
      <c r="JE49" s="654"/>
      <c r="JF49" s="654"/>
      <c r="JG49" s="654"/>
      <c r="JH49" s="654"/>
      <c r="JI49" s="654"/>
      <c r="JJ49" s="654"/>
      <c r="JK49" s="654"/>
      <c r="JL49" s="654"/>
      <c r="JM49" s="654"/>
      <c r="JN49" s="654"/>
      <c r="JO49" s="654"/>
      <c r="JP49" s="654"/>
      <c r="JQ49" s="654"/>
      <c r="JR49" s="654"/>
      <c r="JS49" s="654"/>
      <c r="JT49" s="654"/>
      <c r="JU49" s="654"/>
      <c r="JV49" s="654"/>
      <c r="JW49" s="654"/>
      <c r="JX49" s="654"/>
      <c r="JY49" s="654"/>
      <c r="JZ49" s="654"/>
      <c r="KA49" s="654"/>
      <c r="KB49" s="654"/>
      <c r="KC49" s="654"/>
      <c r="KD49" s="654"/>
      <c r="KE49" s="654"/>
      <c r="KF49" s="654"/>
      <c r="KG49" s="654"/>
      <c r="KH49" s="654"/>
      <c r="KI49" s="654"/>
      <c r="KJ49" s="654"/>
      <c r="KK49" s="654"/>
      <c r="KL49" s="654"/>
      <c r="KM49" s="654"/>
      <c r="KN49" s="654"/>
      <c r="KO49" s="654"/>
      <c r="KP49" s="654"/>
      <c r="KQ49" s="654"/>
      <c r="KR49" s="654"/>
      <c r="KS49" s="654"/>
      <c r="KT49" s="654"/>
      <c r="KU49" s="654"/>
      <c r="KV49" s="654"/>
      <c r="KW49" s="654"/>
      <c r="KX49" s="654"/>
      <c r="KY49" s="654"/>
      <c r="KZ49" s="654"/>
      <c r="LA49" s="654"/>
      <c r="LB49" s="654"/>
      <c r="LC49" s="654"/>
      <c r="LD49" s="654"/>
      <c r="LE49" s="654"/>
      <c r="LF49" s="654"/>
      <c r="LG49" s="654"/>
      <c r="LH49" s="654"/>
      <c r="LI49" s="654"/>
      <c r="LJ49" s="654"/>
      <c r="LK49" s="654"/>
      <c r="LL49" s="654"/>
      <c r="LM49" s="654"/>
      <c r="LN49" s="654"/>
      <c r="LO49" s="654"/>
      <c r="LP49" s="654"/>
      <c r="LQ49" s="654"/>
      <c r="LR49" s="654"/>
      <c r="LS49" s="654"/>
      <c r="LT49" s="654"/>
      <c r="LU49" s="654"/>
      <c r="LV49" s="654"/>
      <c r="LW49" s="654"/>
      <c r="LX49" s="654"/>
      <c r="LY49" s="654"/>
      <c r="LZ49" s="654"/>
      <c r="MA49" s="654"/>
      <c r="MB49" s="654"/>
      <c r="MC49" s="654"/>
      <c r="MD49" s="654"/>
      <c r="ME49" s="654"/>
      <c r="MF49" s="654"/>
      <c r="MG49" s="654"/>
      <c r="MH49" s="654"/>
      <c r="MI49" s="654"/>
      <c r="MJ49" s="654"/>
      <c r="MK49" s="654"/>
      <c r="ML49" s="654"/>
      <c r="MM49" s="654"/>
      <c r="MN49" s="654"/>
      <c r="MO49" s="654"/>
      <c r="MP49" s="654"/>
      <c r="MQ49" s="654"/>
      <c r="MR49" s="654"/>
      <c r="MS49" s="654"/>
      <c r="MT49" s="654"/>
      <c r="MU49" s="654"/>
      <c r="MV49" s="654"/>
      <c r="MW49" s="654"/>
      <c r="MX49" s="654"/>
      <c r="MY49" s="654"/>
      <c r="MZ49" s="654"/>
      <c r="NA49" s="654"/>
      <c r="NB49" s="654"/>
      <c r="NC49" s="654"/>
      <c r="ND49" s="654"/>
      <c r="NE49" s="654"/>
      <c r="NF49" s="654"/>
      <c r="NG49" s="654"/>
      <c r="NH49" s="654"/>
      <c r="NI49" s="654"/>
      <c r="NJ49" s="654"/>
      <c r="NK49" s="654"/>
      <c r="NL49" s="654"/>
      <c r="NM49" s="654"/>
      <c r="NN49" s="654"/>
      <c r="NO49" s="654"/>
      <c r="NP49" s="654"/>
      <c r="NQ49" s="654"/>
      <c r="NR49" s="654"/>
      <c r="NS49" s="654"/>
      <c r="NT49" s="654"/>
      <c r="NU49" s="654"/>
      <c r="NV49" s="654"/>
      <c r="NW49" s="654"/>
      <c r="NX49" s="654"/>
      <c r="NY49" s="654"/>
      <c r="NZ49" s="654"/>
      <c r="OA49" s="654"/>
      <c r="OB49" s="654"/>
      <c r="OC49" s="654"/>
      <c r="OD49" s="654"/>
      <c r="OE49" s="654"/>
      <c r="OF49" s="654"/>
      <c r="OG49" s="654"/>
      <c r="OH49" s="654"/>
      <c r="OI49" s="654"/>
      <c r="OJ49" s="654"/>
      <c r="OK49" s="654"/>
      <c r="OL49" s="654"/>
      <c r="OM49" s="654"/>
      <c r="ON49" s="654"/>
      <c r="OO49" s="654"/>
      <c r="OP49" s="654"/>
      <c r="OQ49" s="654"/>
      <c r="OR49" s="654"/>
      <c r="OS49" s="654"/>
      <c r="OT49" s="654"/>
      <c r="OU49" s="654"/>
      <c r="OV49" s="654"/>
      <c r="OW49" s="654"/>
      <c r="OX49" s="654"/>
      <c r="OY49" s="654"/>
      <c r="OZ49" s="654"/>
      <c r="PA49" s="654"/>
      <c r="PB49" s="654"/>
      <c r="PC49" s="654"/>
      <c r="PD49" s="654"/>
      <c r="PE49" s="654"/>
      <c r="PF49" s="654"/>
      <c r="PG49" s="654"/>
      <c r="PH49" s="654"/>
      <c r="PI49" s="654"/>
      <c r="PJ49" s="654"/>
      <c r="PK49" s="654"/>
      <c r="PL49" s="654"/>
      <c r="PM49" s="654"/>
      <c r="PN49" s="654"/>
      <c r="PO49" s="654"/>
      <c r="PP49" s="654"/>
      <c r="PQ49" s="654"/>
      <c r="PR49" s="654"/>
      <c r="PS49" s="654"/>
      <c r="PT49" s="654"/>
      <c r="PU49" s="654"/>
      <c r="PV49" s="654"/>
      <c r="PW49" s="654"/>
      <c r="PX49" s="654"/>
      <c r="PY49" s="654"/>
      <c r="PZ49" s="654"/>
      <c r="QA49" s="654"/>
      <c r="QB49" s="654"/>
      <c r="QC49" s="654"/>
      <c r="QD49" s="654"/>
      <c r="QE49" s="654"/>
      <c r="QF49" s="654"/>
      <c r="QG49" s="654"/>
      <c r="QH49" s="654"/>
      <c r="QI49" s="654"/>
      <c r="QJ49" s="654"/>
      <c r="QK49" s="654"/>
      <c r="QL49" s="654"/>
      <c r="QM49" s="654"/>
      <c r="QN49" s="654"/>
      <c r="QO49" s="654"/>
      <c r="QP49" s="654"/>
      <c r="QQ49" s="654"/>
      <c r="QR49" s="654"/>
      <c r="QS49" s="654"/>
      <c r="QT49" s="654"/>
      <c r="QU49" s="654"/>
      <c r="QV49" s="654"/>
      <c r="QW49" s="654"/>
      <c r="QX49" s="654"/>
      <c r="QY49" s="654"/>
      <c r="QZ49" s="654"/>
      <c r="RA49" s="654"/>
      <c r="RB49" s="654"/>
      <c r="RC49" s="654"/>
      <c r="RD49" s="654"/>
      <c r="RE49" s="654"/>
      <c r="RF49" s="654"/>
      <c r="RG49" s="654"/>
      <c r="RH49" s="654"/>
      <c r="RI49" s="654"/>
      <c r="RJ49" s="654"/>
      <c r="RK49" s="654"/>
      <c r="RL49" s="654"/>
      <c r="RM49" s="654"/>
      <c r="RN49" s="654"/>
      <c r="RO49" s="654"/>
      <c r="RP49" s="654"/>
      <c r="RQ49" s="654"/>
      <c r="RR49" s="654"/>
      <c r="RS49" s="654"/>
      <c r="RT49" s="654"/>
      <c r="RU49" s="654"/>
      <c r="RV49" s="654"/>
      <c r="RW49" s="654"/>
      <c r="RX49" s="654"/>
      <c r="RY49" s="654"/>
      <c r="RZ49" s="654"/>
      <c r="SA49" s="654"/>
      <c r="SB49" s="654"/>
      <c r="SC49" s="654"/>
      <c r="SD49" s="654"/>
      <c r="SE49" s="654"/>
      <c r="SF49" s="654"/>
      <c r="SG49" s="654"/>
      <c r="SH49" s="654"/>
      <c r="SI49" s="654"/>
      <c r="SJ49" s="654"/>
      <c r="SK49" s="654"/>
      <c r="SL49" s="654"/>
      <c r="SM49" s="654"/>
      <c r="SN49" s="654"/>
      <c r="SO49" s="654"/>
      <c r="SP49" s="654"/>
      <c r="SQ49" s="654"/>
      <c r="SR49" s="654"/>
      <c r="SS49" s="654"/>
      <c r="ST49" s="654"/>
      <c r="SU49" s="654"/>
      <c r="SV49" s="654"/>
      <c r="SW49" s="654"/>
      <c r="SX49" s="654"/>
      <c r="SY49" s="654"/>
      <c r="SZ49" s="654"/>
      <c r="TA49" s="654"/>
      <c r="TB49" s="654"/>
      <c r="TC49" s="654"/>
      <c r="TD49" s="654"/>
      <c r="TE49" s="654"/>
      <c r="TF49" s="654"/>
      <c r="TG49" s="654"/>
      <c r="TH49" s="654"/>
      <c r="TI49" s="654"/>
      <c r="TJ49" s="654"/>
      <c r="TK49" s="654"/>
      <c r="TL49" s="654"/>
      <c r="TM49" s="654"/>
      <c r="TN49" s="654"/>
      <c r="TO49" s="654"/>
      <c r="TP49" s="654"/>
      <c r="TQ49" s="654"/>
      <c r="TR49" s="654"/>
      <c r="TS49" s="654"/>
      <c r="TT49" s="654"/>
      <c r="TU49" s="654"/>
      <c r="TV49" s="654"/>
      <c r="TW49" s="654"/>
      <c r="TX49" s="654"/>
      <c r="TY49" s="654"/>
      <c r="TZ49" s="654"/>
      <c r="UA49" s="654"/>
      <c r="UB49" s="654"/>
      <c r="UC49" s="654"/>
      <c r="UD49" s="654"/>
      <c r="UE49" s="654"/>
      <c r="UF49" s="654"/>
      <c r="UG49" s="654"/>
      <c r="UH49" s="654"/>
      <c r="UI49" s="654"/>
      <c r="UJ49" s="654"/>
      <c r="UK49" s="654"/>
      <c r="UL49" s="654"/>
      <c r="UM49" s="654"/>
      <c r="UN49" s="654"/>
      <c r="UO49" s="654"/>
      <c r="UP49" s="654"/>
      <c r="UQ49" s="654"/>
      <c r="UR49" s="654"/>
      <c r="US49" s="654"/>
      <c r="UT49" s="654"/>
      <c r="UU49" s="654"/>
      <c r="UV49" s="654"/>
      <c r="UW49" s="654"/>
      <c r="UX49" s="654"/>
      <c r="UY49" s="654"/>
      <c r="UZ49" s="654"/>
      <c r="VA49" s="654"/>
      <c r="VB49" s="654"/>
      <c r="VC49" s="654"/>
      <c r="VD49" s="654"/>
      <c r="VE49" s="654"/>
      <c r="VF49" s="654"/>
      <c r="VG49" s="654"/>
      <c r="VH49" s="654"/>
      <c r="VI49" s="654"/>
      <c r="VJ49" s="654"/>
      <c r="VK49" s="654"/>
      <c r="VL49" s="654"/>
      <c r="VM49" s="654"/>
      <c r="VN49" s="654"/>
      <c r="VO49" s="654"/>
      <c r="VP49" s="654"/>
      <c r="VQ49" s="654"/>
      <c r="VR49" s="654"/>
      <c r="VS49" s="654"/>
      <c r="VT49" s="654"/>
      <c r="VU49" s="654"/>
      <c r="VV49" s="654"/>
      <c r="VW49" s="654"/>
      <c r="VX49" s="654"/>
      <c r="VY49" s="654"/>
      <c r="VZ49" s="654"/>
      <c r="WA49" s="654"/>
      <c r="WB49" s="654"/>
      <c r="WC49" s="654"/>
      <c r="WD49" s="654"/>
      <c r="WE49" s="654"/>
      <c r="WF49" s="654"/>
      <c r="WG49" s="654"/>
      <c r="WH49" s="654"/>
      <c r="WI49" s="654"/>
      <c r="WJ49" s="654"/>
      <c r="WK49" s="654"/>
      <c r="WL49" s="654"/>
      <c r="WM49" s="654"/>
      <c r="WN49" s="654"/>
      <c r="WO49" s="654"/>
      <c r="WP49" s="654"/>
      <c r="WQ49" s="654"/>
      <c r="WR49" s="654"/>
      <c r="WS49" s="654"/>
      <c r="WT49" s="654"/>
      <c r="WU49" s="654"/>
      <c r="WV49" s="654"/>
      <c r="WW49" s="654"/>
      <c r="WX49" s="654"/>
      <c r="WY49" s="654"/>
      <c r="WZ49" s="654"/>
      <c r="XA49" s="654"/>
      <c r="XB49" s="654"/>
      <c r="XC49" s="654"/>
      <c r="XD49" s="654"/>
      <c r="XE49" s="654"/>
      <c r="XF49" s="654"/>
      <c r="XG49" s="654"/>
      <c r="XH49" s="654"/>
      <c r="XI49" s="654"/>
      <c r="XJ49" s="654"/>
      <c r="XK49" s="654"/>
      <c r="XL49" s="654"/>
      <c r="XM49" s="654"/>
      <c r="XN49" s="654"/>
      <c r="XO49" s="654"/>
      <c r="XP49" s="654"/>
      <c r="XQ49" s="654"/>
      <c r="XR49" s="654"/>
      <c r="XS49" s="654"/>
      <c r="XT49" s="654"/>
      <c r="XU49" s="654"/>
      <c r="XV49" s="654"/>
      <c r="XW49" s="654"/>
      <c r="XX49" s="654"/>
      <c r="XY49" s="654"/>
      <c r="XZ49" s="654"/>
      <c r="YA49" s="654"/>
      <c r="YB49" s="654"/>
      <c r="YC49" s="654"/>
      <c r="YD49" s="654"/>
      <c r="YE49" s="654"/>
      <c r="YF49" s="654"/>
      <c r="YG49" s="654"/>
      <c r="YH49" s="654"/>
      <c r="YI49" s="654"/>
      <c r="YJ49" s="654"/>
      <c r="YK49" s="654"/>
      <c r="YL49" s="654"/>
      <c r="YM49" s="654"/>
      <c r="YN49" s="654"/>
      <c r="YO49" s="654"/>
      <c r="YP49" s="654"/>
      <c r="YQ49" s="654"/>
      <c r="YR49" s="654"/>
      <c r="YS49" s="654"/>
      <c r="YT49" s="654"/>
      <c r="YU49" s="654"/>
      <c r="YV49" s="654"/>
      <c r="YW49" s="654"/>
      <c r="YX49" s="654"/>
      <c r="YY49" s="654"/>
      <c r="YZ49" s="654"/>
      <c r="ZA49" s="654"/>
      <c r="ZB49" s="654"/>
      <c r="ZC49" s="654"/>
      <c r="ZD49" s="654"/>
      <c r="ZE49" s="654"/>
      <c r="ZF49" s="654"/>
      <c r="ZG49" s="654"/>
      <c r="ZH49" s="654"/>
      <c r="ZI49" s="654"/>
      <c r="ZJ49" s="654"/>
      <c r="ZK49" s="654"/>
      <c r="ZL49" s="654"/>
      <c r="ZM49" s="654"/>
      <c r="ZN49" s="654"/>
      <c r="ZO49" s="654"/>
      <c r="ZP49" s="654"/>
      <c r="ZQ49" s="654"/>
      <c r="ZR49" s="654"/>
      <c r="ZS49" s="654"/>
      <c r="ZT49" s="654"/>
      <c r="ZU49" s="654"/>
      <c r="ZV49" s="654"/>
    </row>
    <row r="50" spans="1:698" s="621" customFormat="1">
      <c r="A50" s="654"/>
      <c r="B50" s="654"/>
      <c r="C50" s="654"/>
      <c r="D50" s="654"/>
      <c r="E50" s="654"/>
      <c r="F50" s="654"/>
      <c r="G50" s="654"/>
      <c r="H50" s="654"/>
      <c r="I50" s="654"/>
      <c r="J50" s="654"/>
      <c r="K50" s="654"/>
      <c r="L50" s="654"/>
      <c r="M50" s="654"/>
      <c r="N50" s="654"/>
      <c r="O50" s="654"/>
      <c r="P50" s="654"/>
      <c r="Q50" s="654"/>
      <c r="R50" s="654"/>
      <c r="S50" s="654"/>
      <c r="T50" s="654"/>
      <c r="U50" s="654"/>
      <c r="V50" s="654"/>
      <c r="W50" s="654"/>
      <c r="X50" s="654"/>
      <c r="Y50" s="654"/>
      <c r="Z50" s="654"/>
      <c r="AA50" s="654"/>
      <c r="AB50" s="654"/>
      <c r="AC50" s="654"/>
      <c r="AD50" s="654"/>
      <c r="AE50" s="654"/>
      <c r="AF50" s="654"/>
      <c r="AG50" s="654"/>
      <c r="AH50" s="654"/>
      <c r="AI50" s="654"/>
      <c r="AJ50" s="654"/>
      <c r="AK50" s="654"/>
      <c r="AL50" s="654"/>
      <c r="AM50" s="654"/>
      <c r="AN50" s="654"/>
      <c r="AO50" s="654"/>
      <c r="AP50" s="654"/>
      <c r="AQ50" s="654"/>
      <c r="AR50" s="654"/>
      <c r="AS50" s="654"/>
      <c r="AT50" s="654"/>
      <c r="AU50" s="654"/>
      <c r="AV50" s="654"/>
      <c r="AW50" s="654"/>
      <c r="AX50" s="654"/>
      <c r="AY50" s="654"/>
      <c r="AZ50" s="654"/>
      <c r="BA50" s="654"/>
      <c r="BB50" s="654"/>
      <c r="BC50" s="654"/>
      <c r="BD50" s="654"/>
      <c r="BE50" s="654"/>
      <c r="BF50" s="654"/>
      <c r="BG50" s="654"/>
      <c r="BH50" s="654"/>
      <c r="BI50" s="654"/>
      <c r="BJ50" s="654"/>
      <c r="BK50" s="654"/>
      <c r="BL50" s="654"/>
      <c r="BM50" s="654"/>
      <c r="BN50" s="654"/>
      <c r="BO50" s="654"/>
      <c r="BP50" s="654"/>
      <c r="BQ50" s="654"/>
      <c r="BR50" s="654"/>
      <c r="BS50" s="654"/>
      <c r="BT50" s="654"/>
      <c r="BU50" s="654"/>
      <c r="BV50" s="654"/>
      <c r="BW50" s="654"/>
      <c r="BX50" s="654"/>
      <c r="BY50" s="654"/>
      <c r="BZ50" s="654"/>
      <c r="CA50" s="654"/>
      <c r="CB50" s="654"/>
      <c r="CC50" s="654"/>
      <c r="CD50" s="654"/>
      <c r="CE50" s="654"/>
      <c r="CF50" s="654"/>
      <c r="CG50" s="654"/>
      <c r="CH50" s="654"/>
      <c r="CI50" s="654"/>
      <c r="CJ50" s="654"/>
      <c r="CK50" s="654"/>
      <c r="CL50" s="654"/>
      <c r="CM50" s="654"/>
      <c r="CN50" s="654"/>
      <c r="CO50" s="654"/>
      <c r="CP50" s="654"/>
      <c r="CQ50" s="654"/>
      <c r="CR50" s="654"/>
      <c r="CS50" s="654"/>
      <c r="CT50" s="654"/>
      <c r="CU50" s="654"/>
      <c r="CV50" s="654"/>
      <c r="CW50" s="654"/>
      <c r="CX50" s="654"/>
      <c r="CY50" s="654"/>
      <c r="CZ50" s="654"/>
      <c r="DA50" s="654"/>
      <c r="DB50" s="654"/>
      <c r="DC50" s="654"/>
      <c r="DD50" s="654"/>
      <c r="DE50" s="654"/>
      <c r="DF50" s="654"/>
      <c r="DG50" s="654"/>
      <c r="DH50" s="654"/>
      <c r="DI50" s="654"/>
      <c r="DJ50" s="654"/>
      <c r="DK50" s="654"/>
      <c r="DL50" s="654"/>
      <c r="DM50" s="654"/>
      <c r="DN50" s="654"/>
      <c r="DO50" s="654"/>
      <c r="DP50" s="654"/>
      <c r="DQ50" s="654"/>
      <c r="DR50" s="654"/>
      <c r="DS50" s="654"/>
      <c r="DT50" s="654"/>
      <c r="DU50" s="654"/>
      <c r="DV50" s="654"/>
      <c r="DW50" s="654"/>
      <c r="DX50" s="654"/>
      <c r="DY50" s="654"/>
      <c r="DZ50" s="654"/>
      <c r="EA50" s="654"/>
      <c r="EB50" s="654"/>
      <c r="EC50" s="654"/>
      <c r="ED50" s="654"/>
      <c r="EE50" s="654"/>
      <c r="EF50" s="654"/>
      <c r="EG50" s="654"/>
      <c r="EH50" s="654"/>
      <c r="EI50" s="654"/>
      <c r="EJ50" s="654"/>
      <c r="EK50" s="654"/>
      <c r="EL50" s="654"/>
      <c r="EM50" s="654"/>
      <c r="EN50" s="654"/>
      <c r="EO50" s="654"/>
      <c r="EP50" s="654"/>
      <c r="EQ50" s="654"/>
      <c r="ER50" s="654"/>
      <c r="ES50" s="654"/>
      <c r="ET50" s="654"/>
      <c r="EU50" s="654"/>
      <c r="EV50" s="654"/>
      <c r="EW50" s="654"/>
      <c r="EX50" s="654"/>
      <c r="EY50" s="654"/>
      <c r="EZ50" s="654"/>
      <c r="FA50" s="654"/>
      <c r="FB50" s="654"/>
      <c r="FC50" s="654"/>
      <c r="FD50" s="654"/>
      <c r="FE50" s="654"/>
      <c r="FF50" s="654"/>
      <c r="FG50" s="654"/>
      <c r="FH50" s="654"/>
      <c r="FI50" s="654"/>
      <c r="FJ50" s="654"/>
      <c r="FK50" s="654"/>
      <c r="FL50" s="654"/>
      <c r="FM50" s="654"/>
      <c r="FN50" s="654"/>
      <c r="FO50" s="654"/>
      <c r="FP50" s="654"/>
      <c r="FQ50" s="654"/>
      <c r="FR50" s="654"/>
      <c r="FS50" s="654"/>
      <c r="FT50" s="654"/>
      <c r="FU50" s="654"/>
      <c r="FV50" s="654"/>
      <c r="FW50" s="654"/>
      <c r="FX50" s="654"/>
      <c r="FY50" s="654"/>
      <c r="FZ50" s="654"/>
      <c r="GA50" s="654"/>
      <c r="GB50" s="654"/>
      <c r="GC50" s="654"/>
      <c r="GD50" s="654"/>
      <c r="GE50" s="654"/>
      <c r="GF50" s="654"/>
      <c r="GG50" s="654"/>
      <c r="GH50" s="654"/>
      <c r="GI50" s="654"/>
      <c r="GJ50" s="654"/>
      <c r="GK50" s="654"/>
      <c r="GL50" s="654"/>
      <c r="GM50" s="654"/>
      <c r="GN50" s="654"/>
      <c r="GO50" s="654"/>
      <c r="GP50" s="654"/>
      <c r="GQ50" s="654"/>
      <c r="GR50" s="654"/>
      <c r="GS50" s="654"/>
      <c r="GT50" s="654"/>
      <c r="GU50" s="654"/>
      <c r="GV50" s="654"/>
      <c r="GW50" s="654"/>
      <c r="GX50" s="654"/>
      <c r="GY50" s="654"/>
      <c r="GZ50" s="654"/>
      <c r="HA50" s="654"/>
      <c r="HB50" s="654"/>
      <c r="HC50" s="654"/>
      <c r="HD50" s="654"/>
      <c r="HE50" s="654"/>
      <c r="HF50" s="654"/>
      <c r="HG50" s="654"/>
      <c r="HH50" s="654"/>
      <c r="HI50" s="654"/>
      <c r="HJ50" s="654"/>
      <c r="HK50" s="654"/>
      <c r="HL50" s="654"/>
      <c r="HM50" s="654"/>
      <c r="HN50" s="654"/>
      <c r="HO50" s="654"/>
      <c r="HP50" s="654"/>
      <c r="HQ50" s="654"/>
      <c r="HR50" s="654"/>
      <c r="HS50" s="654"/>
      <c r="HT50" s="654"/>
      <c r="HU50" s="654"/>
      <c r="HV50" s="654"/>
      <c r="HW50" s="654"/>
      <c r="HX50" s="654"/>
      <c r="HY50" s="654"/>
      <c r="HZ50" s="654"/>
      <c r="IA50" s="654"/>
      <c r="IB50" s="654"/>
      <c r="IC50" s="654"/>
      <c r="ID50" s="654"/>
      <c r="IE50" s="654"/>
      <c r="IF50" s="654"/>
      <c r="IG50" s="654"/>
      <c r="IH50" s="654"/>
      <c r="II50" s="654"/>
      <c r="IJ50" s="654"/>
      <c r="IK50" s="654"/>
      <c r="IL50" s="654"/>
      <c r="IM50" s="654"/>
      <c r="IN50" s="654"/>
      <c r="IO50" s="654"/>
      <c r="IP50" s="654"/>
      <c r="IQ50" s="654"/>
      <c r="IR50" s="654"/>
      <c r="IS50" s="654"/>
      <c r="IT50" s="654"/>
      <c r="IU50" s="654"/>
      <c r="IV50" s="654"/>
      <c r="IW50" s="654"/>
      <c r="IX50" s="654"/>
      <c r="IY50" s="654"/>
      <c r="IZ50" s="654"/>
      <c r="JA50" s="654"/>
      <c r="JB50" s="654"/>
      <c r="JC50" s="654"/>
      <c r="JD50" s="654"/>
      <c r="JE50" s="654"/>
      <c r="JF50" s="654"/>
      <c r="JG50" s="654"/>
      <c r="JH50" s="654"/>
      <c r="JI50" s="654"/>
      <c r="JJ50" s="654"/>
      <c r="JK50" s="654"/>
      <c r="JL50" s="654"/>
      <c r="JM50" s="654"/>
      <c r="JN50" s="654"/>
      <c r="JO50" s="654"/>
      <c r="JP50" s="654"/>
      <c r="JQ50" s="654"/>
      <c r="JR50" s="654"/>
      <c r="JS50" s="654"/>
      <c r="JT50" s="654"/>
      <c r="JU50" s="654"/>
      <c r="JV50" s="654"/>
      <c r="JW50" s="654"/>
      <c r="JX50" s="654"/>
      <c r="JY50" s="654"/>
      <c r="JZ50" s="654"/>
      <c r="KA50" s="654"/>
      <c r="KB50" s="654"/>
      <c r="KC50" s="654"/>
      <c r="KD50" s="654"/>
      <c r="KE50" s="654"/>
      <c r="KF50" s="654"/>
      <c r="KG50" s="654"/>
      <c r="KH50" s="654"/>
      <c r="KI50" s="654"/>
      <c r="KJ50" s="654"/>
      <c r="KK50" s="654"/>
      <c r="KL50" s="654"/>
      <c r="KM50" s="654"/>
      <c r="KN50" s="654"/>
      <c r="KO50" s="654"/>
      <c r="KP50" s="654"/>
      <c r="KQ50" s="654"/>
      <c r="KR50" s="654"/>
      <c r="KS50" s="654"/>
      <c r="KT50" s="654"/>
      <c r="KU50" s="654"/>
      <c r="KV50" s="654"/>
      <c r="KW50" s="654"/>
      <c r="KX50" s="654"/>
      <c r="KY50" s="654"/>
      <c r="KZ50" s="654"/>
      <c r="LA50" s="654"/>
      <c r="LB50" s="654"/>
      <c r="LC50" s="654"/>
      <c r="LD50" s="654"/>
      <c r="LE50" s="654"/>
      <c r="LF50" s="654"/>
      <c r="LG50" s="654"/>
      <c r="LH50" s="654"/>
      <c r="LI50" s="654"/>
      <c r="LJ50" s="654"/>
      <c r="LK50" s="654"/>
      <c r="LL50" s="654"/>
      <c r="LM50" s="654"/>
      <c r="LN50" s="654"/>
      <c r="LO50" s="654"/>
      <c r="LP50" s="654"/>
      <c r="LQ50" s="654"/>
      <c r="LR50" s="654"/>
      <c r="LS50" s="654"/>
      <c r="LT50" s="654"/>
      <c r="LU50" s="654"/>
      <c r="LV50" s="654"/>
      <c r="LW50" s="654"/>
      <c r="LX50" s="654"/>
      <c r="LY50" s="654"/>
      <c r="LZ50" s="654"/>
      <c r="MA50" s="654"/>
      <c r="MB50" s="654"/>
      <c r="MC50" s="654"/>
      <c r="MD50" s="654"/>
      <c r="ME50" s="654"/>
      <c r="MF50" s="654"/>
      <c r="MG50" s="654"/>
      <c r="MH50" s="654"/>
      <c r="MI50" s="654"/>
      <c r="MJ50" s="654"/>
      <c r="MK50" s="654"/>
      <c r="ML50" s="654"/>
      <c r="MM50" s="654"/>
      <c r="MN50" s="654"/>
      <c r="MO50" s="654"/>
      <c r="MP50" s="654"/>
      <c r="MQ50" s="654"/>
      <c r="MR50" s="654"/>
      <c r="MS50" s="654"/>
      <c r="MT50" s="654"/>
      <c r="MU50" s="654"/>
      <c r="MV50" s="654"/>
      <c r="MW50" s="654"/>
      <c r="MX50" s="654"/>
      <c r="MY50" s="654"/>
      <c r="MZ50" s="654"/>
      <c r="NA50" s="654"/>
      <c r="NB50" s="654"/>
      <c r="NC50" s="654"/>
      <c r="ND50" s="654"/>
      <c r="NE50" s="654"/>
      <c r="NF50" s="654"/>
      <c r="NG50" s="654"/>
      <c r="NH50" s="654"/>
      <c r="NI50" s="654"/>
      <c r="NJ50" s="654"/>
      <c r="NK50" s="654"/>
      <c r="NL50" s="654"/>
      <c r="NM50" s="654"/>
      <c r="NN50" s="654"/>
      <c r="NO50" s="654"/>
      <c r="NP50" s="654"/>
      <c r="NQ50" s="654"/>
      <c r="NR50" s="654"/>
      <c r="NS50" s="654"/>
      <c r="NT50" s="654"/>
      <c r="NU50" s="654"/>
      <c r="NV50" s="654"/>
      <c r="NW50" s="654"/>
      <c r="NX50" s="654"/>
      <c r="NY50" s="654"/>
      <c r="NZ50" s="654"/>
      <c r="OA50" s="654"/>
      <c r="OB50" s="654"/>
      <c r="OC50" s="654"/>
      <c r="OD50" s="654"/>
      <c r="OE50" s="654"/>
      <c r="OF50" s="654"/>
      <c r="OG50" s="654"/>
      <c r="OH50" s="654"/>
      <c r="OI50" s="654"/>
      <c r="OJ50" s="654"/>
      <c r="OK50" s="654"/>
      <c r="OL50" s="654"/>
      <c r="OM50" s="654"/>
      <c r="ON50" s="654"/>
      <c r="OO50" s="654"/>
      <c r="OP50" s="654"/>
      <c r="OQ50" s="654"/>
      <c r="OR50" s="654"/>
      <c r="OS50" s="654"/>
      <c r="OT50" s="654"/>
      <c r="OU50" s="654"/>
      <c r="OV50" s="654"/>
      <c r="OW50" s="654"/>
      <c r="OX50" s="654"/>
      <c r="OY50" s="654"/>
      <c r="OZ50" s="654"/>
      <c r="PA50" s="654"/>
      <c r="PB50" s="654"/>
      <c r="PC50" s="654"/>
      <c r="PD50" s="654"/>
      <c r="PE50" s="654"/>
      <c r="PF50" s="654"/>
      <c r="PG50" s="654"/>
      <c r="PH50" s="654"/>
      <c r="PI50" s="654"/>
      <c r="PJ50" s="654"/>
      <c r="PK50" s="654"/>
      <c r="PL50" s="654"/>
      <c r="PM50" s="654"/>
      <c r="PN50" s="654"/>
      <c r="PO50" s="654"/>
      <c r="PP50" s="654"/>
      <c r="PQ50" s="654"/>
      <c r="PR50" s="654"/>
      <c r="PS50" s="654"/>
      <c r="PT50" s="654"/>
      <c r="PU50" s="654"/>
      <c r="PV50" s="654"/>
      <c r="PW50" s="654"/>
      <c r="PX50" s="654"/>
      <c r="PY50" s="654"/>
      <c r="PZ50" s="654"/>
      <c r="QA50" s="654"/>
      <c r="QB50" s="654"/>
      <c r="QC50" s="654"/>
      <c r="QD50" s="654"/>
      <c r="QE50" s="654"/>
      <c r="QF50" s="654"/>
      <c r="QG50" s="654"/>
      <c r="QH50" s="654"/>
      <c r="QI50" s="654"/>
      <c r="QJ50" s="654"/>
      <c r="QK50" s="654"/>
      <c r="QL50" s="654"/>
      <c r="QM50" s="654"/>
      <c r="QN50" s="654"/>
      <c r="QO50" s="654"/>
      <c r="QP50" s="654"/>
      <c r="QQ50" s="654"/>
      <c r="QR50" s="654"/>
      <c r="QS50" s="654"/>
      <c r="QT50" s="654"/>
      <c r="QU50" s="654"/>
      <c r="QV50" s="654"/>
      <c r="QW50" s="654"/>
      <c r="QX50" s="654"/>
      <c r="QY50" s="654"/>
      <c r="QZ50" s="654"/>
      <c r="RA50" s="654"/>
      <c r="RB50" s="654"/>
      <c r="RC50" s="654"/>
      <c r="RD50" s="654"/>
      <c r="RE50" s="654"/>
      <c r="RF50" s="654"/>
      <c r="RG50" s="654"/>
      <c r="RH50" s="654"/>
      <c r="RI50" s="654"/>
      <c r="RJ50" s="654"/>
      <c r="RK50" s="654"/>
      <c r="RL50" s="654"/>
      <c r="RM50" s="654"/>
      <c r="RN50" s="654"/>
      <c r="RO50" s="654"/>
      <c r="RP50" s="654"/>
      <c r="RQ50" s="654"/>
      <c r="RR50" s="654"/>
      <c r="RS50" s="654"/>
      <c r="RT50" s="654"/>
      <c r="RU50" s="654"/>
      <c r="RV50" s="654"/>
      <c r="RW50" s="654"/>
      <c r="RX50" s="654"/>
      <c r="RY50" s="654"/>
      <c r="RZ50" s="654"/>
      <c r="SA50" s="654"/>
      <c r="SB50" s="654"/>
      <c r="SC50" s="654"/>
      <c r="SD50" s="654"/>
      <c r="SE50" s="654"/>
      <c r="SF50" s="654"/>
      <c r="SG50" s="654"/>
      <c r="SH50" s="654"/>
      <c r="SI50" s="654"/>
      <c r="SJ50" s="654"/>
      <c r="SK50" s="654"/>
      <c r="SL50" s="654"/>
      <c r="SM50" s="654"/>
      <c r="SN50" s="654"/>
      <c r="SO50" s="654"/>
      <c r="SP50" s="654"/>
      <c r="SQ50" s="654"/>
      <c r="SR50" s="654"/>
      <c r="SS50" s="654"/>
      <c r="ST50" s="654"/>
      <c r="SU50" s="654"/>
      <c r="SV50" s="654"/>
      <c r="SW50" s="654"/>
      <c r="SX50" s="654"/>
      <c r="SY50" s="654"/>
      <c r="SZ50" s="654"/>
      <c r="TA50" s="654"/>
      <c r="TB50" s="654"/>
      <c r="TC50" s="654"/>
      <c r="TD50" s="654"/>
      <c r="TE50" s="654"/>
      <c r="TF50" s="654"/>
      <c r="TG50" s="654"/>
      <c r="TH50" s="654"/>
      <c r="TI50" s="654"/>
      <c r="TJ50" s="654"/>
      <c r="TK50" s="654"/>
      <c r="TL50" s="654"/>
      <c r="TM50" s="654"/>
      <c r="TN50" s="654"/>
      <c r="TO50" s="654"/>
      <c r="TP50" s="654"/>
      <c r="TQ50" s="654"/>
      <c r="TR50" s="654"/>
      <c r="TS50" s="654"/>
      <c r="TT50" s="654"/>
      <c r="TU50" s="654"/>
      <c r="TV50" s="654"/>
      <c r="TW50" s="654"/>
      <c r="TX50" s="654"/>
      <c r="TY50" s="654"/>
      <c r="TZ50" s="654"/>
      <c r="UA50" s="654"/>
      <c r="UB50" s="654"/>
      <c r="UC50" s="654"/>
      <c r="UD50" s="654"/>
      <c r="UE50" s="654"/>
      <c r="UF50" s="654"/>
      <c r="UG50" s="654"/>
      <c r="UH50" s="654"/>
      <c r="UI50" s="654"/>
      <c r="UJ50" s="654"/>
      <c r="UK50" s="654"/>
      <c r="UL50" s="654"/>
      <c r="UM50" s="654"/>
      <c r="UN50" s="654"/>
      <c r="UO50" s="654"/>
      <c r="UP50" s="654"/>
      <c r="UQ50" s="654"/>
      <c r="UR50" s="654"/>
      <c r="US50" s="654"/>
      <c r="UT50" s="654"/>
      <c r="UU50" s="654"/>
      <c r="UV50" s="654"/>
      <c r="UW50" s="654"/>
      <c r="UX50" s="654"/>
      <c r="UY50" s="654"/>
      <c r="UZ50" s="654"/>
      <c r="VA50" s="654"/>
      <c r="VB50" s="654"/>
      <c r="VC50" s="654"/>
      <c r="VD50" s="654"/>
      <c r="VE50" s="654"/>
      <c r="VF50" s="654"/>
      <c r="VG50" s="654"/>
      <c r="VH50" s="654"/>
      <c r="VI50" s="654"/>
      <c r="VJ50" s="654"/>
      <c r="VK50" s="654"/>
      <c r="VL50" s="654"/>
      <c r="VM50" s="654"/>
      <c r="VN50" s="654"/>
      <c r="VO50" s="654"/>
      <c r="VP50" s="654"/>
      <c r="VQ50" s="654"/>
      <c r="VR50" s="654"/>
      <c r="VS50" s="654"/>
      <c r="VT50" s="654"/>
      <c r="VU50" s="654"/>
      <c r="VV50" s="654"/>
      <c r="VW50" s="654"/>
      <c r="VX50" s="654"/>
      <c r="VY50" s="654"/>
      <c r="VZ50" s="654"/>
      <c r="WA50" s="654"/>
      <c r="WB50" s="654"/>
      <c r="WC50" s="654"/>
      <c r="WD50" s="654"/>
      <c r="WE50" s="654"/>
      <c r="WF50" s="654"/>
      <c r="WG50" s="654"/>
      <c r="WH50" s="654"/>
      <c r="WI50" s="654"/>
      <c r="WJ50" s="654"/>
      <c r="WK50" s="654"/>
      <c r="WL50" s="654"/>
      <c r="WM50" s="654"/>
      <c r="WN50" s="654"/>
      <c r="WO50" s="654"/>
      <c r="WP50" s="654"/>
      <c r="WQ50" s="654"/>
      <c r="WR50" s="654"/>
      <c r="WS50" s="654"/>
      <c r="WT50" s="654"/>
      <c r="WU50" s="654"/>
      <c r="WV50" s="654"/>
      <c r="WW50" s="654"/>
      <c r="WX50" s="654"/>
      <c r="WY50" s="654"/>
      <c r="WZ50" s="654"/>
      <c r="XA50" s="654"/>
      <c r="XB50" s="654"/>
      <c r="XC50" s="654"/>
      <c r="XD50" s="654"/>
      <c r="XE50" s="654"/>
      <c r="XF50" s="654"/>
      <c r="XG50" s="654"/>
      <c r="XH50" s="654"/>
      <c r="XI50" s="654"/>
      <c r="XJ50" s="654"/>
      <c r="XK50" s="654"/>
      <c r="XL50" s="654"/>
      <c r="XM50" s="654"/>
      <c r="XN50" s="654"/>
      <c r="XO50" s="654"/>
      <c r="XP50" s="654"/>
      <c r="XQ50" s="654"/>
      <c r="XR50" s="654"/>
      <c r="XS50" s="654"/>
      <c r="XT50" s="654"/>
      <c r="XU50" s="654"/>
      <c r="XV50" s="654"/>
      <c r="XW50" s="654"/>
      <c r="XX50" s="654"/>
      <c r="XY50" s="654"/>
      <c r="XZ50" s="654"/>
      <c r="YA50" s="654"/>
      <c r="YB50" s="654"/>
      <c r="YC50" s="654"/>
      <c r="YD50" s="654"/>
      <c r="YE50" s="654"/>
      <c r="YF50" s="654"/>
      <c r="YG50" s="654"/>
      <c r="YH50" s="654"/>
      <c r="YI50" s="654"/>
      <c r="YJ50" s="654"/>
      <c r="YK50" s="654"/>
      <c r="YL50" s="654"/>
      <c r="YM50" s="654"/>
      <c r="YN50" s="654"/>
      <c r="YO50" s="654"/>
      <c r="YP50" s="654"/>
      <c r="YQ50" s="654"/>
      <c r="YR50" s="654"/>
      <c r="YS50" s="654"/>
      <c r="YT50" s="654"/>
      <c r="YU50" s="654"/>
      <c r="YV50" s="654"/>
      <c r="YW50" s="654"/>
      <c r="YX50" s="654"/>
      <c r="YY50" s="654"/>
      <c r="YZ50" s="654"/>
      <c r="ZA50" s="654"/>
      <c r="ZB50" s="654"/>
      <c r="ZC50" s="654"/>
      <c r="ZD50" s="654"/>
      <c r="ZE50" s="654"/>
      <c r="ZF50" s="654"/>
      <c r="ZG50" s="654"/>
      <c r="ZH50" s="654"/>
      <c r="ZI50" s="654"/>
      <c r="ZJ50" s="654"/>
      <c r="ZK50" s="654"/>
      <c r="ZL50" s="654"/>
      <c r="ZM50" s="654"/>
      <c r="ZN50" s="654"/>
      <c r="ZO50" s="654"/>
      <c r="ZP50" s="654"/>
      <c r="ZQ50" s="654"/>
      <c r="ZR50" s="654"/>
      <c r="ZS50" s="654"/>
      <c r="ZT50" s="654"/>
      <c r="ZU50" s="654"/>
      <c r="ZV50" s="654"/>
    </row>
    <row r="51" spans="1:698" s="621" customFormat="1">
      <c r="A51" s="654"/>
      <c r="B51" s="654"/>
      <c r="C51" s="654"/>
      <c r="D51" s="654"/>
      <c r="E51" s="654"/>
      <c r="F51" s="654"/>
      <c r="G51" s="654"/>
      <c r="H51" s="654"/>
      <c r="I51" s="654"/>
      <c r="J51" s="654"/>
      <c r="K51" s="654"/>
      <c r="L51" s="654"/>
      <c r="M51" s="654"/>
      <c r="N51" s="654"/>
      <c r="O51" s="654"/>
      <c r="P51" s="654"/>
      <c r="Q51" s="654"/>
      <c r="R51" s="654"/>
      <c r="S51" s="654"/>
      <c r="T51" s="654"/>
      <c r="U51" s="654"/>
      <c r="V51" s="654"/>
      <c r="W51" s="654"/>
      <c r="X51" s="654"/>
      <c r="Y51" s="654"/>
      <c r="Z51" s="654"/>
      <c r="AA51" s="654"/>
      <c r="AB51" s="654"/>
      <c r="AC51" s="654"/>
      <c r="AD51" s="654"/>
      <c r="AE51" s="654"/>
      <c r="AF51" s="654"/>
      <c r="AG51" s="654"/>
      <c r="AH51" s="654"/>
      <c r="AI51" s="654"/>
      <c r="AJ51" s="654"/>
      <c r="AK51" s="654"/>
      <c r="AL51" s="654"/>
      <c r="AM51" s="654"/>
      <c r="AN51" s="654"/>
      <c r="AO51" s="654"/>
      <c r="AP51" s="654"/>
      <c r="AQ51" s="654"/>
      <c r="AR51" s="654"/>
      <c r="AS51" s="654"/>
      <c r="AT51" s="654"/>
      <c r="AU51" s="654"/>
      <c r="AV51" s="654"/>
      <c r="AW51" s="654"/>
      <c r="AX51" s="654"/>
      <c r="AY51" s="654"/>
      <c r="AZ51" s="654"/>
      <c r="BA51" s="654"/>
      <c r="BB51" s="654"/>
      <c r="BC51" s="654"/>
      <c r="BD51" s="654"/>
      <c r="BE51" s="654"/>
      <c r="BF51" s="654"/>
      <c r="BG51" s="654"/>
      <c r="BH51" s="654"/>
      <c r="BI51" s="654"/>
      <c r="BJ51" s="654"/>
      <c r="BK51" s="654"/>
      <c r="BL51" s="654"/>
      <c r="BM51" s="654"/>
      <c r="BN51" s="654"/>
      <c r="BO51" s="654"/>
      <c r="BP51" s="654"/>
      <c r="BQ51" s="654"/>
      <c r="BR51" s="654"/>
      <c r="BS51" s="654"/>
      <c r="BT51" s="654"/>
      <c r="BU51" s="654"/>
      <c r="BV51" s="654"/>
      <c r="BW51" s="654"/>
      <c r="BX51" s="654"/>
      <c r="BY51" s="654"/>
      <c r="BZ51" s="654"/>
      <c r="CA51" s="654"/>
      <c r="CB51" s="654"/>
      <c r="CC51" s="654"/>
      <c r="CD51" s="654"/>
      <c r="CE51" s="654"/>
      <c r="CF51" s="654"/>
      <c r="CG51" s="654"/>
      <c r="CH51" s="654"/>
      <c r="CI51" s="654"/>
      <c r="CJ51" s="654"/>
      <c r="CK51" s="654"/>
      <c r="CL51" s="654"/>
      <c r="CM51" s="654"/>
      <c r="CN51" s="654"/>
      <c r="CO51" s="654"/>
      <c r="CP51" s="654"/>
      <c r="CQ51" s="654"/>
      <c r="CR51" s="654"/>
      <c r="CS51" s="654"/>
      <c r="CT51" s="654"/>
      <c r="CU51" s="654"/>
      <c r="CV51" s="654"/>
      <c r="CW51" s="654"/>
      <c r="CX51" s="654"/>
      <c r="CY51" s="654"/>
      <c r="CZ51" s="654"/>
      <c r="DA51" s="654"/>
      <c r="DB51" s="654"/>
      <c r="DC51" s="654"/>
      <c r="DD51" s="654"/>
      <c r="DE51" s="654"/>
      <c r="DF51" s="654"/>
      <c r="DG51" s="654"/>
      <c r="DH51" s="654"/>
      <c r="DI51" s="654"/>
      <c r="DJ51" s="654"/>
      <c r="DK51" s="654"/>
      <c r="DL51" s="654"/>
      <c r="DM51" s="654"/>
      <c r="DN51" s="654"/>
      <c r="DO51" s="654"/>
      <c r="DP51" s="654"/>
      <c r="DQ51" s="654"/>
      <c r="DR51" s="654"/>
      <c r="DS51" s="654"/>
      <c r="DT51" s="654"/>
      <c r="DU51" s="654"/>
      <c r="DV51" s="654"/>
      <c r="DW51" s="654"/>
      <c r="DX51" s="654"/>
      <c r="DY51" s="654"/>
      <c r="DZ51" s="654"/>
      <c r="EA51" s="654"/>
      <c r="EB51" s="654"/>
      <c r="EC51" s="654"/>
      <c r="ED51" s="654"/>
      <c r="EE51" s="654"/>
      <c r="EF51" s="654"/>
      <c r="EG51" s="654"/>
      <c r="EH51" s="654"/>
      <c r="EI51" s="654"/>
      <c r="EJ51" s="654"/>
      <c r="EK51" s="654"/>
      <c r="EL51" s="654"/>
      <c r="EM51" s="654"/>
      <c r="EN51" s="654"/>
      <c r="EO51" s="654"/>
      <c r="EP51" s="654"/>
      <c r="EQ51" s="654"/>
      <c r="ER51" s="654"/>
      <c r="ES51" s="654"/>
      <c r="ET51" s="654"/>
      <c r="EU51" s="654"/>
      <c r="EV51" s="654"/>
      <c r="EW51" s="654"/>
      <c r="EX51" s="654"/>
      <c r="EY51" s="654"/>
      <c r="EZ51" s="654"/>
      <c r="FA51" s="654"/>
      <c r="FB51" s="654"/>
      <c r="FC51" s="654"/>
      <c r="FD51" s="654"/>
      <c r="FE51" s="654"/>
      <c r="FF51" s="654"/>
      <c r="FG51" s="654"/>
      <c r="FH51" s="654"/>
      <c r="FI51" s="654"/>
      <c r="FJ51" s="654"/>
      <c r="FK51" s="654"/>
      <c r="FL51" s="654"/>
      <c r="FM51" s="654"/>
      <c r="FN51" s="654"/>
      <c r="FO51" s="654"/>
      <c r="FP51" s="654"/>
      <c r="FQ51" s="654"/>
      <c r="FR51" s="654"/>
      <c r="FS51" s="654"/>
      <c r="FT51" s="654"/>
      <c r="FU51" s="654"/>
      <c r="FV51" s="654"/>
      <c r="FW51" s="654"/>
      <c r="FX51" s="654"/>
      <c r="FY51" s="654"/>
      <c r="FZ51" s="654"/>
      <c r="GA51" s="654"/>
      <c r="GB51" s="654"/>
      <c r="GC51" s="654"/>
      <c r="GD51" s="654"/>
      <c r="GE51" s="654"/>
      <c r="GF51" s="654"/>
      <c r="GG51" s="654"/>
      <c r="GH51" s="654"/>
      <c r="GI51" s="654"/>
      <c r="GJ51" s="654"/>
      <c r="GK51" s="654"/>
      <c r="GL51" s="654"/>
      <c r="GM51" s="654"/>
      <c r="GN51" s="654"/>
      <c r="GO51" s="654"/>
      <c r="GP51" s="654"/>
      <c r="GQ51" s="654"/>
      <c r="GR51" s="654"/>
      <c r="GS51" s="654"/>
      <c r="GT51" s="654"/>
      <c r="GU51" s="654"/>
      <c r="GV51" s="654"/>
      <c r="GW51" s="654"/>
      <c r="GX51" s="654"/>
      <c r="GY51" s="654"/>
      <c r="GZ51" s="654"/>
      <c r="HA51" s="654"/>
      <c r="HB51" s="654"/>
      <c r="HC51" s="654"/>
      <c r="HD51" s="654"/>
      <c r="HE51" s="654"/>
      <c r="HF51" s="654"/>
      <c r="HG51" s="654"/>
      <c r="HH51" s="654"/>
      <c r="HI51" s="654"/>
      <c r="HJ51" s="654"/>
      <c r="HK51" s="654"/>
      <c r="HL51" s="654"/>
      <c r="HM51" s="654"/>
      <c r="HN51" s="654"/>
      <c r="HO51" s="654"/>
      <c r="HP51" s="654"/>
      <c r="HQ51" s="654"/>
      <c r="HR51" s="654"/>
      <c r="HS51" s="654"/>
      <c r="HT51" s="654"/>
      <c r="HU51" s="654"/>
      <c r="HV51" s="654"/>
      <c r="HW51" s="654"/>
      <c r="HX51" s="654"/>
      <c r="HY51" s="654"/>
      <c r="HZ51" s="654"/>
      <c r="IA51" s="654"/>
      <c r="IB51" s="654"/>
      <c r="IC51" s="654"/>
      <c r="ID51" s="654"/>
      <c r="IE51" s="654"/>
      <c r="IF51" s="654"/>
      <c r="IG51" s="654"/>
      <c r="IH51" s="654"/>
      <c r="II51" s="654"/>
      <c r="IJ51" s="654"/>
      <c r="IK51" s="654"/>
      <c r="IL51" s="654"/>
      <c r="IM51" s="654"/>
      <c r="IN51" s="654"/>
      <c r="IO51" s="654"/>
      <c r="IP51" s="654"/>
      <c r="IQ51" s="654"/>
      <c r="IR51" s="654"/>
      <c r="IS51" s="654"/>
      <c r="IT51" s="654"/>
      <c r="IU51" s="654"/>
      <c r="IV51" s="654"/>
      <c r="IW51" s="654"/>
      <c r="IX51" s="654"/>
      <c r="IY51" s="654"/>
      <c r="IZ51" s="654"/>
      <c r="JA51" s="654"/>
      <c r="JB51" s="654"/>
      <c r="JC51" s="654"/>
      <c r="JD51" s="654"/>
      <c r="JE51" s="654"/>
      <c r="JF51" s="654"/>
      <c r="JG51" s="654"/>
      <c r="JH51" s="654"/>
      <c r="JI51" s="654"/>
      <c r="JJ51" s="654"/>
      <c r="JK51" s="654"/>
      <c r="JL51" s="654"/>
      <c r="JM51" s="654"/>
      <c r="JN51" s="654"/>
      <c r="JO51" s="654"/>
      <c r="JP51" s="654"/>
      <c r="JQ51" s="654"/>
      <c r="JR51" s="654"/>
      <c r="JS51" s="654"/>
      <c r="JT51" s="654"/>
      <c r="JU51" s="654"/>
      <c r="JV51" s="654"/>
      <c r="JW51" s="654"/>
      <c r="JX51" s="654"/>
      <c r="JY51" s="654"/>
      <c r="JZ51" s="654"/>
      <c r="KA51" s="654"/>
      <c r="KB51" s="654"/>
      <c r="KC51" s="654"/>
      <c r="KD51" s="654"/>
      <c r="KE51" s="654"/>
      <c r="KF51" s="654"/>
      <c r="KG51" s="654"/>
      <c r="KH51" s="654"/>
      <c r="KI51" s="654"/>
      <c r="KJ51" s="654"/>
      <c r="KK51" s="654"/>
      <c r="KL51" s="654"/>
      <c r="KM51" s="654"/>
      <c r="KN51" s="654"/>
      <c r="KO51" s="654"/>
      <c r="KP51" s="654"/>
      <c r="KQ51" s="654"/>
      <c r="KR51" s="654"/>
      <c r="KS51" s="654"/>
      <c r="KT51" s="654"/>
      <c r="KU51" s="654"/>
      <c r="KV51" s="654"/>
      <c r="KW51" s="654"/>
      <c r="KX51" s="654"/>
      <c r="KY51" s="654"/>
      <c r="KZ51" s="654"/>
      <c r="LA51" s="654"/>
      <c r="LB51" s="654"/>
      <c r="LC51" s="654"/>
      <c r="LD51" s="654"/>
      <c r="LE51" s="654"/>
      <c r="LF51" s="654"/>
      <c r="LG51" s="654"/>
      <c r="LH51" s="654"/>
      <c r="LI51" s="654"/>
      <c r="LJ51" s="654"/>
      <c r="LK51" s="654"/>
      <c r="LL51" s="654"/>
      <c r="LM51" s="654"/>
      <c r="LN51" s="654"/>
      <c r="LO51" s="654"/>
      <c r="LP51" s="654"/>
      <c r="LQ51" s="654"/>
      <c r="LR51" s="654"/>
      <c r="LS51" s="654"/>
      <c r="LT51" s="654"/>
      <c r="LU51" s="654"/>
      <c r="LV51" s="654"/>
      <c r="LW51" s="654"/>
      <c r="LX51" s="654"/>
      <c r="LY51" s="654"/>
      <c r="LZ51" s="654"/>
      <c r="MA51" s="654"/>
      <c r="MB51" s="654"/>
      <c r="MC51" s="654"/>
      <c r="MD51" s="654"/>
      <c r="ME51" s="654"/>
      <c r="MF51" s="654"/>
      <c r="MG51" s="654"/>
      <c r="MH51" s="654"/>
      <c r="MI51" s="654"/>
      <c r="MJ51" s="654"/>
      <c r="MK51" s="654"/>
      <c r="ML51" s="654"/>
      <c r="MM51" s="654"/>
      <c r="MN51" s="654"/>
      <c r="MO51" s="654"/>
      <c r="MP51" s="654"/>
      <c r="MQ51" s="654"/>
      <c r="MR51" s="654"/>
      <c r="MS51" s="654"/>
      <c r="MT51" s="654"/>
      <c r="MU51" s="654"/>
      <c r="MV51" s="654"/>
      <c r="MW51" s="654"/>
      <c r="MX51" s="654"/>
      <c r="MY51" s="654"/>
      <c r="MZ51" s="654"/>
      <c r="NA51" s="654"/>
      <c r="NB51" s="654"/>
      <c r="NC51" s="654"/>
      <c r="ND51" s="654"/>
      <c r="NE51" s="654"/>
      <c r="NF51" s="654"/>
      <c r="NG51" s="654"/>
      <c r="NH51" s="654"/>
      <c r="NI51" s="654"/>
      <c r="NJ51" s="654"/>
      <c r="NK51" s="654"/>
      <c r="NL51" s="654"/>
      <c r="NM51" s="654"/>
      <c r="NN51" s="654"/>
      <c r="NO51" s="654"/>
      <c r="NP51" s="654"/>
      <c r="NQ51" s="654"/>
      <c r="NR51" s="654"/>
      <c r="NS51" s="654"/>
      <c r="NT51" s="654"/>
      <c r="NU51" s="654"/>
      <c r="NV51" s="654"/>
      <c r="NW51" s="654"/>
      <c r="NX51" s="654"/>
      <c r="NY51" s="654"/>
      <c r="NZ51" s="654"/>
      <c r="OA51" s="654"/>
      <c r="OB51" s="654"/>
      <c r="OC51" s="654"/>
      <c r="OD51" s="654"/>
      <c r="OE51" s="654"/>
      <c r="OF51" s="654"/>
      <c r="OG51" s="654"/>
      <c r="OH51" s="654"/>
      <c r="OI51" s="654"/>
      <c r="OJ51" s="654"/>
      <c r="OK51" s="654"/>
      <c r="OL51" s="654"/>
      <c r="OM51" s="654"/>
      <c r="ON51" s="654"/>
      <c r="OO51" s="654"/>
      <c r="OP51" s="654"/>
      <c r="OQ51" s="654"/>
      <c r="OR51" s="654"/>
      <c r="OS51" s="654"/>
      <c r="OT51" s="654"/>
      <c r="OU51" s="654"/>
      <c r="OV51" s="654"/>
      <c r="OW51" s="654"/>
      <c r="OX51" s="654"/>
      <c r="OY51" s="654"/>
      <c r="OZ51" s="654"/>
      <c r="PA51" s="654"/>
      <c r="PB51" s="654"/>
      <c r="PC51" s="654"/>
      <c r="PD51" s="654"/>
      <c r="PE51" s="654"/>
      <c r="PF51" s="654"/>
      <c r="PG51" s="654"/>
      <c r="PH51" s="654"/>
      <c r="PI51" s="654"/>
      <c r="PJ51" s="654"/>
      <c r="PK51" s="654"/>
      <c r="PL51" s="654"/>
      <c r="PM51" s="654"/>
      <c r="PN51" s="654"/>
      <c r="PO51" s="654"/>
      <c r="PP51" s="654"/>
      <c r="PQ51" s="654"/>
      <c r="PR51" s="654"/>
      <c r="PS51" s="654"/>
      <c r="PT51" s="654"/>
      <c r="PU51" s="654"/>
      <c r="PV51" s="654"/>
      <c r="PW51" s="654"/>
      <c r="PX51" s="654"/>
      <c r="PY51" s="654"/>
      <c r="PZ51" s="654"/>
      <c r="QA51" s="654"/>
      <c r="QB51" s="654"/>
      <c r="QC51" s="654"/>
      <c r="QD51" s="654"/>
      <c r="QE51" s="654"/>
      <c r="QF51" s="654"/>
      <c r="QG51" s="654"/>
      <c r="QH51" s="654"/>
      <c r="QI51" s="654"/>
      <c r="QJ51" s="654"/>
      <c r="QK51" s="654"/>
      <c r="QL51" s="654"/>
      <c r="QM51" s="654"/>
      <c r="QN51" s="654"/>
      <c r="QO51" s="654"/>
      <c r="QP51" s="654"/>
      <c r="QQ51" s="654"/>
      <c r="QR51" s="654"/>
      <c r="QS51" s="654"/>
      <c r="QT51" s="654"/>
      <c r="QU51" s="654"/>
      <c r="QV51" s="654"/>
      <c r="QW51" s="654"/>
      <c r="QX51" s="654"/>
      <c r="QY51" s="654"/>
      <c r="QZ51" s="654"/>
      <c r="RA51" s="654"/>
      <c r="RB51" s="654"/>
      <c r="RC51" s="654"/>
      <c r="RD51" s="654"/>
      <c r="RE51" s="654"/>
      <c r="RF51" s="654"/>
      <c r="RG51" s="654"/>
      <c r="RH51" s="654"/>
      <c r="RI51" s="654"/>
      <c r="RJ51" s="654"/>
      <c r="RK51" s="654"/>
      <c r="RL51" s="654"/>
      <c r="RM51" s="654"/>
      <c r="RN51" s="654"/>
      <c r="RO51" s="654"/>
      <c r="RP51" s="654"/>
      <c r="RQ51" s="654"/>
      <c r="RR51" s="654"/>
      <c r="RS51" s="654"/>
      <c r="RT51" s="654"/>
      <c r="RU51" s="654"/>
      <c r="RV51" s="654"/>
      <c r="RW51" s="654"/>
      <c r="RX51" s="654"/>
      <c r="RY51" s="654"/>
      <c r="RZ51" s="654"/>
      <c r="SA51" s="654"/>
      <c r="SB51" s="654"/>
      <c r="SC51" s="654"/>
      <c r="SD51" s="654"/>
      <c r="SE51" s="654"/>
      <c r="SF51" s="654"/>
      <c r="SG51" s="654"/>
      <c r="SH51" s="654"/>
      <c r="SI51" s="654"/>
      <c r="SJ51" s="654"/>
      <c r="SK51" s="654"/>
      <c r="SL51" s="654"/>
      <c r="SM51" s="654"/>
      <c r="SN51" s="654"/>
      <c r="SO51" s="654"/>
      <c r="SP51" s="654"/>
      <c r="SQ51" s="654"/>
      <c r="SR51" s="654"/>
      <c r="SS51" s="654"/>
      <c r="ST51" s="654"/>
      <c r="SU51" s="654"/>
      <c r="SV51" s="654"/>
      <c r="SW51" s="654"/>
      <c r="SX51" s="654"/>
      <c r="SY51" s="654"/>
      <c r="SZ51" s="654"/>
      <c r="TA51" s="654"/>
      <c r="TB51" s="654"/>
      <c r="TC51" s="654"/>
      <c r="TD51" s="654"/>
      <c r="TE51" s="654"/>
      <c r="TF51" s="654"/>
      <c r="TG51" s="654"/>
      <c r="TH51" s="654"/>
      <c r="TI51" s="654"/>
      <c r="TJ51" s="654"/>
      <c r="TK51" s="654"/>
      <c r="TL51" s="654"/>
      <c r="TM51" s="654"/>
      <c r="TN51" s="654"/>
      <c r="TO51" s="654"/>
      <c r="TP51" s="654"/>
      <c r="TQ51" s="654"/>
      <c r="TR51" s="654"/>
      <c r="TS51" s="654"/>
      <c r="TT51" s="654"/>
      <c r="TU51" s="654"/>
      <c r="TV51" s="654"/>
      <c r="TW51" s="654"/>
      <c r="TX51" s="654"/>
      <c r="TY51" s="654"/>
      <c r="TZ51" s="654"/>
      <c r="UA51" s="654"/>
      <c r="UB51" s="654"/>
      <c r="UC51" s="654"/>
      <c r="UD51" s="654"/>
      <c r="UE51" s="654"/>
      <c r="UF51" s="654"/>
      <c r="UG51" s="654"/>
      <c r="UH51" s="654"/>
      <c r="UI51" s="654"/>
      <c r="UJ51" s="654"/>
      <c r="UK51" s="654"/>
      <c r="UL51" s="654"/>
      <c r="UM51" s="654"/>
      <c r="UN51" s="654"/>
      <c r="UO51" s="654"/>
      <c r="UP51" s="654"/>
      <c r="UQ51" s="654"/>
      <c r="UR51" s="654"/>
      <c r="US51" s="654"/>
      <c r="UT51" s="654"/>
      <c r="UU51" s="654"/>
      <c r="UV51" s="654"/>
      <c r="UW51" s="654"/>
      <c r="UX51" s="654"/>
      <c r="UY51" s="654"/>
      <c r="UZ51" s="654"/>
      <c r="VA51" s="654"/>
      <c r="VB51" s="654"/>
      <c r="VC51" s="654"/>
      <c r="VD51" s="654"/>
      <c r="VE51" s="654"/>
      <c r="VF51" s="654"/>
      <c r="VG51" s="654"/>
      <c r="VH51" s="654"/>
      <c r="VI51" s="654"/>
      <c r="VJ51" s="654"/>
      <c r="VK51" s="654"/>
      <c r="VL51" s="654"/>
      <c r="VM51" s="654"/>
      <c r="VN51" s="654"/>
      <c r="VO51" s="654"/>
      <c r="VP51" s="654"/>
      <c r="VQ51" s="654"/>
      <c r="VR51" s="654"/>
      <c r="VS51" s="654"/>
      <c r="VT51" s="654"/>
      <c r="VU51" s="654"/>
      <c r="VV51" s="654"/>
      <c r="VW51" s="654"/>
      <c r="VX51" s="654"/>
      <c r="VY51" s="654"/>
      <c r="VZ51" s="654"/>
      <c r="WA51" s="654"/>
      <c r="WB51" s="654"/>
      <c r="WC51" s="654"/>
      <c r="WD51" s="654"/>
      <c r="WE51" s="654"/>
      <c r="WF51" s="654"/>
      <c r="WG51" s="654"/>
      <c r="WH51" s="654"/>
      <c r="WI51" s="654"/>
      <c r="WJ51" s="654"/>
      <c r="WK51" s="654"/>
      <c r="WL51" s="654"/>
      <c r="WM51" s="654"/>
      <c r="WN51" s="654"/>
      <c r="WO51" s="654"/>
      <c r="WP51" s="654"/>
      <c r="WQ51" s="654"/>
      <c r="WR51" s="654"/>
      <c r="WS51" s="654"/>
      <c r="WT51" s="654"/>
      <c r="WU51" s="654"/>
      <c r="WV51" s="654"/>
      <c r="WW51" s="654"/>
      <c r="WX51" s="654"/>
      <c r="WY51" s="654"/>
      <c r="WZ51" s="654"/>
      <c r="XA51" s="654"/>
      <c r="XB51" s="654"/>
      <c r="XC51" s="654"/>
      <c r="XD51" s="654"/>
      <c r="XE51" s="654"/>
      <c r="XF51" s="654"/>
      <c r="XG51" s="654"/>
      <c r="XH51" s="654"/>
      <c r="XI51" s="654"/>
      <c r="XJ51" s="654"/>
      <c r="XK51" s="654"/>
      <c r="XL51" s="654"/>
      <c r="XM51" s="654"/>
      <c r="XN51" s="654"/>
      <c r="XO51" s="654"/>
      <c r="XP51" s="654"/>
      <c r="XQ51" s="654"/>
      <c r="XR51" s="654"/>
      <c r="XS51" s="654"/>
      <c r="XT51" s="654"/>
      <c r="XU51" s="654"/>
      <c r="XV51" s="654"/>
      <c r="XW51" s="654"/>
      <c r="XX51" s="654"/>
      <c r="XY51" s="654"/>
      <c r="XZ51" s="654"/>
      <c r="YA51" s="654"/>
      <c r="YB51" s="654"/>
      <c r="YC51" s="654"/>
      <c r="YD51" s="654"/>
      <c r="YE51" s="654"/>
      <c r="YF51" s="654"/>
      <c r="YG51" s="654"/>
      <c r="YH51" s="654"/>
      <c r="YI51" s="654"/>
      <c r="YJ51" s="654"/>
      <c r="YK51" s="654"/>
      <c r="YL51" s="654"/>
      <c r="YM51" s="654"/>
      <c r="YN51" s="654"/>
      <c r="YO51" s="654"/>
      <c r="YP51" s="654"/>
      <c r="YQ51" s="654"/>
      <c r="YR51" s="654"/>
      <c r="YS51" s="654"/>
      <c r="YT51" s="654"/>
      <c r="YU51" s="654"/>
      <c r="YV51" s="654"/>
      <c r="YW51" s="654"/>
      <c r="YX51" s="654"/>
      <c r="YY51" s="654"/>
      <c r="YZ51" s="654"/>
      <c r="ZA51" s="654"/>
      <c r="ZB51" s="654"/>
      <c r="ZC51" s="654"/>
      <c r="ZD51" s="654"/>
      <c r="ZE51" s="654"/>
      <c r="ZF51" s="654"/>
      <c r="ZG51" s="654"/>
      <c r="ZH51" s="654"/>
      <c r="ZI51" s="654"/>
      <c r="ZJ51" s="654"/>
      <c r="ZK51" s="654"/>
      <c r="ZL51" s="654"/>
      <c r="ZM51" s="654"/>
      <c r="ZN51" s="654"/>
      <c r="ZO51" s="654"/>
      <c r="ZP51" s="654"/>
      <c r="ZQ51" s="654"/>
      <c r="ZR51" s="654"/>
      <c r="ZS51" s="654"/>
      <c r="ZT51" s="654"/>
      <c r="ZU51" s="654"/>
      <c r="ZV51" s="654"/>
    </row>
    <row r="54" spans="1:698" s="598" customFormat="1" ht="12.75" customHeight="1">
      <c r="A54" s="654"/>
      <c r="B54" s="654"/>
      <c r="C54" s="654"/>
      <c r="D54" s="654"/>
      <c r="E54" s="654"/>
      <c r="F54" s="654"/>
      <c r="G54" s="654"/>
      <c r="H54" s="654"/>
      <c r="I54" s="654"/>
      <c r="J54" s="654"/>
      <c r="K54" s="654"/>
      <c r="L54" s="654"/>
      <c r="M54" s="654"/>
      <c r="N54" s="654"/>
      <c r="O54" s="654"/>
      <c r="P54" s="654"/>
      <c r="Q54" s="654"/>
      <c r="R54" s="654"/>
      <c r="S54" s="654"/>
      <c r="T54" s="654"/>
      <c r="U54" s="654"/>
      <c r="V54" s="654"/>
      <c r="W54" s="654"/>
      <c r="X54" s="654"/>
      <c r="Y54" s="654"/>
      <c r="Z54" s="654"/>
      <c r="AA54" s="654"/>
      <c r="AB54" s="654"/>
      <c r="AC54" s="654"/>
      <c r="AD54" s="654"/>
      <c r="AE54" s="654"/>
      <c r="AF54" s="654"/>
      <c r="AG54" s="654"/>
      <c r="AH54" s="654"/>
      <c r="AI54" s="654"/>
      <c r="AJ54" s="654"/>
      <c r="AK54" s="654"/>
      <c r="AL54" s="654"/>
      <c r="AM54" s="654"/>
      <c r="AN54" s="654"/>
      <c r="AO54" s="654"/>
      <c r="AP54" s="654"/>
      <c r="AQ54" s="654"/>
      <c r="AR54" s="654"/>
      <c r="AS54" s="654"/>
      <c r="AT54" s="654"/>
      <c r="AU54" s="654"/>
      <c r="AV54" s="654"/>
      <c r="AW54" s="654"/>
      <c r="AX54" s="654"/>
      <c r="AY54" s="654"/>
      <c r="AZ54" s="654"/>
      <c r="BA54" s="654"/>
      <c r="BB54" s="654"/>
      <c r="BC54" s="654"/>
      <c r="BD54" s="654"/>
      <c r="BE54" s="654"/>
      <c r="BF54" s="654"/>
      <c r="BG54" s="654"/>
      <c r="BH54" s="654"/>
      <c r="BI54" s="654"/>
      <c r="BJ54" s="654"/>
      <c r="BK54" s="654"/>
      <c r="BL54" s="654"/>
      <c r="BM54" s="654"/>
      <c r="BN54" s="654"/>
      <c r="BO54" s="654"/>
      <c r="BP54" s="654"/>
      <c r="BQ54" s="654"/>
      <c r="BR54" s="654"/>
      <c r="BS54" s="654"/>
      <c r="BT54" s="654"/>
      <c r="BU54" s="654"/>
      <c r="BV54" s="654"/>
      <c r="BW54" s="654"/>
      <c r="BX54" s="654"/>
      <c r="BY54" s="654"/>
      <c r="BZ54" s="654"/>
      <c r="CA54" s="654"/>
      <c r="CB54" s="654"/>
      <c r="CC54" s="654"/>
      <c r="CD54" s="654"/>
      <c r="CE54" s="654"/>
      <c r="CF54" s="654"/>
      <c r="CG54" s="654"/>
      <c r="CH54" s="654"/>
      <c r="CI54" s="654"/>
      <c r="CJ54" s="654"/>
      <c r="CK54" s="654"/>
      <c r="CL54" s="654"/>
      <c r="CM54" s="654"/>
      <c r="CN54" s="654"/>
      <c r="CO54" s="654"/>
      <c r="CP54" s="654"/>
      <c r="CQ54" s="654"/>
      <c r="CR54" s="654"/>
      <c r="CS54" s="654"/>
      <c r="CT54" s="654"/>
      <c r="CU54" s="654"/>
      <c r="CV54" s="654"/>
      <c r="CW54" s="654"/>
      <c r="CX54" s="654"/>
      <c r="CY54" s="654"/>
      <c r="CZ54" s="654"/>
      <c r="DA54" s="654"/>
      <c r="DB54" s="654"/>
      <c r="DC54" s="654"/>
      <c r="DD54" s="654"/>
      <c r="DE54" s="654"/>
      <c r="DF54" s="654"/>
      <c r="DG54" s="654"/>
      <c r="DH54" s="654"/>
      <c r="DI54" s="654"/>
      <c r="DJ54" s="654"/>
      <c r="DK54" s="654"/>
      <c r="DL54" s="654"/>
      <c r="DM54" s="654"/>
      <c r="DN54" s="654"/>
      <c r="DO54" s="654"/>
      <c r="DP54" s="654"/>
      <c r="DQ54" s="654"/>
      <c r="DR54" s="654"/>
      <c r="DS54" s="654"/>
      <c r="DT54" s="654"/>
      <c r="DU54" s="654"/>
      <c r="DV54" s="654"/>
      <c r="DW54" s="654"/>
      <c r="DX54" s="654"/>
      <c r="DY54" s="654"/>
      <c r="DZ54" s="654"/>
      <c r="EA54" s="654"/>
      <c r="EB54" s="654"/>
      <c r="EC54" s="654"/>
      <c r="ED54" s="654"/>
      <c r="EE54" s="654"/>
      <c r="EF54" s="654"/>
      <c r="EG54" s="654"/>
      <c r="EH54" s="654"/>
      <c r="EI54" s="654"/>
      <c r="EJ54" s="654"/>
      <c r="EK54" s="654"/>
      <c r="EL54" s="654"/>
      <c r="EM54" s="654"/>
      <c r="EN54" s="654"/>
      <c r="EO54" s="654"/>
      <c r="EP54" s="654"/>
      <c r="EQ54" s="654"/>
      <c r="ER54" s="654"/>
      <c r="ES54" s="654"/>
      <c r="ET54" s="654"/>
      <c r="EU54" s="654"/>
      <c r="EV54" s="654"/>
      <c r="EW54" s="654"/>
      <c r="EX54" s="654"/>
      <c r="EY54" s="654"/>
      <c r="EZ54" s="654"/>
      <c r="FA54" s="654"/>
      <c r="FB54" s="654"/>
      <c r="FC54" s="654"/>
      <c r="FD54" s="654"/>
      <c r="FE54" s="654"/>
      <c r="FF54" s="654"/>
      <c r="FG54" s="654"/>
      <c r="FH54" s="654"/>
      <c r="FI54" s="654"/>
      <c r="FJ54" s="654"/>
      <c r="FK54" s="654"/>
      <c r="FL54" s="654"/>
      <c r="FM54" s="654"/>
      <c r="FN54" s="654"/>
      <c r="FO54" s="654"/>
      <c r="FP54" s="654"/>
      <c r="FQ54" s="654"/>
      <c r="FR54" s="654"/>
      <c r="FS54" s="654"/>
      <c r="FT54" s="654"/>
      <c r="FU54" s="654"/>
      <c r="FV54" s="654"/>
      <c r="FW54" s="654"/>
      <c r="FX54" s="654"/>
      <c r="FY54" s="654"/>
      <c r="FZ54" s="654"/>
      <c r="GA54" s="654"/>
      <c r="GB54" s="654"/>
      <c r="GC54" s="654"/>
      <c r="GD54" s="654"/>
      <c r="GE54" s="654"/>
      <c r="GF54" s="654"/>
      <c r="GG54" s="654"/>
      <c r="GH54" s="654"/>
      <c r="GI54" s="654"/>
      <c r="GJ54" s="654"/>
      <c r="GK54" s="654"/>
      <c r="GL54" s="654"/>
      <c r="GM54" s="654"/>
      <c r="GN54" s="654"/>
      <c r="GO54" s="654"/>
      <c r="GP54" s="654"/>
      <c r="GQ54" s="654"/>
      <c r="GR54" s="654"/>
      <c r="GS54" s="654"/>
      <c r="GT54" s="654"/>
      <c r="GU54" s="654"/>
      <c r="GV54" s="654"/>
      <c r="GW54" s="654"/>
      <c r="GX54" s="654"/>
      <c r="GY54" s="654"/>
      <c r="GZ54" s="654"/>
      <c r="HA54" s="654"/>
      <c r="HB54" s="654"/>
      <c r="HC54" s="654"/>
      <c r="HD54" s="654"/>
      <c r="HE54" s="654"/>
      <c r="HF54" s="654"/>
      <c r="HG54" s="654"/>
      <c r="HH54" s="654"/>
      <c r="HI54" s="654"/>
      <c r="HJ54" s="654"/>
      <c r="HK54" s="654"/>
      <c r="HL54" s="654"/>
      <c r="HM54" s="654"/>
      <c r="HN54" s="654"/>
      <c r="HO54" s="654"/>
      <c r="HP54" s="654"/>
      <c r="HQ54" s="654"/>
      <c r="HR54" s="654"/>
      <c r="HS54" s="654"/>
      <c r="HT54" s="654"/>
      <c r="HU54" s="654"/>
      <c r="HV54" s="654"/>
      <c r="HW54" s="654"/>
      <c r="HX54" s="654"/>
      <c r="HY54" s="654"/>
      <c r="HZ54" s="654"/>
      <c r="IA54" s="654"/>
      <c r="IB54" s="654"/>
      <c r="IC54" s="654"/>
      <c r="ID54" s="654"/>
      <c r="IE54" s="654"/>
      <c r="IF54" s="654"/>
      <c r="IG54" s="654"/>
      <c r="IH54" s="654"/>
      <c r="II54" s="654"/>
      <c r="IJ54" s="654"/>
      <c r="IK54" s="654"/>
      <c r="IL54" s="654"/>
      <c r="IM54" s="654"/>
      <c r="IN54" s="654"/>
      <c r="IO54" s="654"/>
      <c r="IP54" s="654"/>
      <c r="IQ54" s="654"/>
      <c r="IR54" s="654"/>
      <c r="IS54" s="654"/>
      <c r="IT54" s="654"/>
      <c r="IU54" s="654"/>
      <c r="IV54" s="654"/>
      <c r="IW54" s="654"/>
      <c r="IX54" s="654"/>
      <c r="IY54" s="654"/>
      <c r="IZ54" s="654"/>
      <c r="JA54" s="654"/>
      <c r="JB54" s="654"/>
      <c r="JC54" s="654"/>
      <c r="JD54" s="654"/>
      <c r="JE54" s="654"/>
      <c r="JF54" s="654"/>
      <c r="JG54" s="654"/>
      <c r="JH54" s="654"/>
      <c r="JI54" s="654"/>
      <c r="JJ54" s="654"/>
      <c r="JK54" s="654"/>
      <c r="JL54" s="654"/>
      <c r="JM54" s="654"/>
      <c r="JN54" s="654"/>
      <c r="JO54" s="654"/>
      <c r="JP54" s="654"/>
      <c r="JQ54" s="654"/>
      <c r="JR54" s="654"/>
      <c r="JS54" s="654"/>
      <c r="JT54" s="654"/>
      <c r="JU54" s="654"/>
      <c r="JV54" s="654"/>
      <c r="JW54" s="654"/>
      <c r="JX54" s="654"/>
      <c r="JY54" s="654"/>
      <c r="JZ54" s="654"/>
      <c r="KA54" s="654"/>
      <c r="KB54" s="654"/>
      <c r="KC54" s="654"/>
      <c r="KD54" s="654"/>
      <c r="KE54" s="654"/>
      <c r="KF54" s="654"/>
      <c r="KG54" s="654"/>
      <c r="KH54" s="654"/>
      <c r="KI54" s="654"/>
      <c r="KJ54" s="654"/>
      <c r="KK54" s="654"/>
      <c r="KL54" s="654"/>
      <c r="KM54" s="654"/>
      <c r="KN54" s="654"/>
      <c r="KO54" s="654"/>
      <c r="KP54" s="654"/>
      <c r="KQ54" s="654"/>
      <c r="KR54" s="654"/>
      <c r="KS54" s="654"/>
      <c r="KT54" s="654"/>
      <c r="KU54" s="654"/>
      <c r="KV54" s="654"/>
      <c r="KW54" s="654"/>
      <c r="KX54" s="654"/>
      <c r="KY54" s="654"/>
      <c r="KZ54" s="654"/>
      <c r="LA54" s="654"/>
      <c r="LB54" s="654"/>
      <c r="LC54" s="654"/>
      <c r="LD54" s="654"/>
      <c r="LE54" s="654"/>
      <c r="LF54" s="654"/>
      <c r="LG54" s="654"/>
      <c r="LH54" s="654"/>
      <c r="LI54" s="654"/>
      <c r="LJ54" s="654"/>
      <c r="LK54" s="654"/>
      <c r="LL54" s="654"/>
      <c r="LM54" s="654"/>
      <c r="LN54" s="654"/>
      <c r="LO54" s="654"/>
      <c r="LP54" s="654"/>
      <c r="LQ54" s="654"/>
      <c r="LR54" s="654"/>
      <c r="LS54" s="654"/>
      <c r="LT54" s="654"/>
      <c r="LU54" s="654"/>
      <c r="LV54" s="654"/>
      <c r="LW54" s="654"/>
      <c r="LX54" s="654"/>
      <c r="LY54" s="654"/>
      <c r="LZ54" s="654"/>
      <c r="MA54" s="654"/>
      <c r="MB54" s="654"/>
      <c r="MC54" s="654"/>
      <c r="MD54" s="654"/>
      <c r="ME54" s="654"/>
      <c r="MF54" s="654"/>
      <c r="MG54" s="654"/>
      <c r="MH54" s="654"/>
      <c r="MI54" s="654"/>
      <c r="MJ54" s="654"/>
      <c r="MK54" s="654"/>
      <c r="ML54" s="654"/>
      <c r="MM54" s="654"/>
      <c r="MN54" s="654"/>
      <c r="MO54" s="654"/>
      <c r="MP54" s="654"/>
      <c r="MQ54" s="654"/>
      <c r="MR54" s="654"/>
      <c r="MS54" s="654"/>
      <c r="MT54" s="654"/>
      <c r="MU54" s="654"/>
      <c r="MV54" s="654"/>
      <c r="MW54" s="654"/>
      <c r="MX54" s="654"/>
      <c r="MY54" s="654"/>
      <c r="MZ54" s="654"/>
      <c r="NA54" s="654"/>
      <c r="NB54" s="654"/>
      <c r="NC54" s="654"/>
      <c r="ND54" s="654"/>
      <c r="NE54" s="654"/>
      <c r="NF54" s="654"/>
      <c r="NG54" s="654"/>
      <c r="NH54" s="654"/>
      <c r="NI54" s="654"/>
      <c r="NJ54" s="654"/>
      <c r="NK54" s="654"/>
      <c r="NL54" s="654"/>
      <c r="NM54" s="654"/>
      <c r="NN54" s="654"/>
      <c r="NO54" s="654"/>
      <c r="NP54" s="654"/>
      <c r="NQ54" s="654"/>
      <c r="NR54" s="654"/>
      <c r="NS54" s="654"/>
      <c r="NT54" s="654"/>
      <c r="NU54" s="654"/>
      <c r="NV54" s="654"/>
      <c r="NW54" s="654"/>
      <c r="NX54" s="654"/>
      <c r="NY54" s="654"/>
      <c r="NZ54" s="654"/>
      <c r="OA54" s="654"/>
      <c r="OB54" s="654"/>
      <c r="OC54" s="654"/>
      <c r="OD54" s="654"/>
      <c r="OE54" s="654"/>
      <c r="OF54" s="654"/>
      <c r="OG54" s="654"/>
      <c r="OH54" s="654"/>
      <c r="OI54" s="654"/>
      <c r="OJ54" s="654"/>
      <c r="OK54" s="654"/>
      <c r="OL54" s="654"/>
      <c r="OM54" s="654"/>
      <c r="ON54" s="654"/>
      <c r="OO54" s="654"/>
      <c r="OP54" s="654"/>
      <c r="OQ54" s="654"/>
      <c r="OR54" s="654"/>
      <c r="OS54" s="654"/>
      <c r="OT54" s="654"/>
      <c r="OU54" s="654"/>
      <c r="OV54" s="654"/>
      <c r="OW54" s="654"/>
      <c r="OX54" s="654"/>
      <c r="OY54" s="654"/>
      <c r="OZ54" s="654"/>
      <c r="PA54" s="654"/>
      <c r="PB54" s="654"/>
      <c r="PC54" s="654"/>
      <c r="PD54" s="654"/>
      <c r="PE54" s="654"/>
      <c r="PF54" s="654"/>
      <c r="PG54" s="654"/>
      <c r="PH54" s="654"/>
      <c r="PI54" s="654"/>
      <c r="PJ54" s="654"/>
      <c r="PK54" s="654"/>
      <c r="PL54" s="654"/>
      <c r="PM54" s="654"/>
      <c r="PN54" s="654"/>
      <c r="PO54" s="654"/>
      <c r="PP54" s="654"/>
      <c r="PQ54" s="654"/>
      <c r="PR54" s="654"/>
      <c r="PS54" s="654"/>
      <c r="PT54" s="654"/>
      <c r="PU54" s="654"/>
      <c r="PV54" s="654"/>
      <c r="PW54" s="654"/>
      <c r="PX54" s="654"/>
      <c r="PY54" s="654"/>
      <c r="PZ54" s="654"/>
      <c r="QA54" s="654"/>
      <c r="QB54" s="654"/>
      <c r="QC54" s="654"/>
      <c r="QD54" s="654"/>
      <c r="QE54" s="654"/>
      <c r="QF54" s="654"/>
      <c r="QG54" s="654"/>
      <c r="QH54" s="654"/>
      <c r="QI54" s="654"/>
      <c r="QJ54" s="654"/>
      <c r="QK54" s="654"/>
      <c r="QL54" s="654"/>
      <c r="QM54" s="654"/>
      <c r="QN54" s="654"/>
      <c r="QO54" s="654"/>
      <c r="QP54" s="654"/>
      <c r="QQ54" s="654"/>
      <c r="QR54" s="654"/>
      <c r="QS54" s="654"/>
      <c r="QT54" s="654"/>
      <c r="QU54" s="654"/>
      <c r="QV54" s="654"/>
      <c r="QW54" s="654"/>
      <c r="QX54" s="654"/>
      <c r="QY54" s="654"/>
      <c r="QZ54" s="654"/>
      <c r="RA54" s="654"/>
      <c r="RB54" s="654"/>
      <c r="RC54" s="654"/>
      <c r="RD54" s="654"/>
      <c r="RE54" s="654"/>
      <c r="RF54" s="654"/>
      <c r="RG54" s="654"/>
      <c r="RH54" s="654"/>
      <c r="RI54" s="654"/>
      <c r="RJ54" s="654"/>
      <c r="RK54" s="654"/>
      <c r="RL54" s="654"/>
      <c r="RM54" s="654"/>
      <c r="RN54" s="654"/>
      <c r="RO54" s="654"/>
      <c r="RP54" s="654"/>
      <c r="RQ54" s="654"/>
      <c r="RR54" s="654"/>
      <c r="RS54" s="654"/>
      <c r="RT54" s="654"/>
      <c r="RU54" s="654"/>
      <c r="RV54" s="654"/>
      <c r="RW54" s="654"/>
      <c r="RX54" s="654"/>
      <c r="RY54" s="654"/>
      <c r="RZ54" s="654"/>
      <c r="SA54" s="654"/>
      <c r="SB54" s="654"/>
      <c r="SC54" s="654"/>
      <c r="SD54" s="654"/>
      <c r="SE54" s="654"/>
      <c r="SF54" s="654"/>
      <c r="SG54" s="654"/>
      <c r="SH54" s="654"/>
      <c r="SI54" s="654"/>
      <c r="SJ54" s="654"/>
      <c r="SK54" s="654"/>
      <c r="SL54" s="654"/>
      <c r="SM54" s="654"/>
      <c r="SN54" s="654"/>
      <c r="SO54" s="654"/>
      <c r="SP54" s="654"/>
      <c r="SQ54" s="654"/>
      <c r="SR54" s="654"/>
      <c r="SS54" s="654"/>
      <c r="ST54" s="654"/>
      <c r="SU54" s="654"/>
      <c r="SV54" s="654"/>
      <c r="SW54" s="654"/>
      <c r="SX54" s="654"/>
      <c r="SY54" s="654"/>
      <c r="SZ54" s="654"/>
      <c r="TA54" s="654"/>
      <c r="TB54" s="654"/>
      <c r="TC54" s="654"/>
      <c r="TD54" s="654"/>
      <c r="TE54" s="654"/>
      <c r="TF54" s="654"/>
      <c r="TG54" s="654"/>
      <c r="TH54" s="654"/>
      <c r="TI54" s="654"/>
      <c r="TJ54" s="654"/>
      <c r="TK54" s="654"/>
      <c r="TL54" s="654"/>
      <c r="TM54" s="654"/>
      <c r="TN54" s="654"/>
      <c r="TO54" s="654"/>
      <c r="TP54" s="654"/>
      <c r="TQ54" s="654"/>
      <c r="TR54" s="654"/>
      <c r="TS54" s="654"/>
      <c r="TT54" s="654"/>
      <c r="TU54" s="654"/>
      <c r="TV54" s="654"/>
      <c r="TW54" s="654"/>
      <c r="TX54" s="654"/>
      <c r="TY54" s="654"/>
      <c r="TZ54" s="654"/>
      <c r="UA54" s="654"/>
      <c r="UB54" s="654"/>
      <c r="UC54" s="654"/>
      <c r="UD54" s="654"/>
      <c r="UE54" s="654"/>
      <c r="UF54" s="654"/>
      <c r="UG54" s="654"/>
      <c r="UH54" s="654"/>
      <c r="UI54" s="654"/>
      <c r="UJ54" s="654"/>
      <c r="UK54" s="654"/>
      <c r="UL54" s="654"/>
      <c r="UM54" s="654"/>
      <c r="UN54" s="654"/>
      <c r="UO54" s="654"/>
      <c r="UP54" s="654"/>
      <c r="UQ54" s="654"/>
      <c r="UR54" s="654"/>
      <c r="US54" s="654"/>
      <c r="UT54" s="654"/>
      <c r="UU54" s="654"/>
      <c r="UV54" s="654"/>
      <c r="UW54" s="654"/>
      <c r="UX54" s="654"/>
      <c r="UY54" s="654"/>
      <c r="UZ54" s="654"/>
      <c r="VA54" s="654"/>
      <c r="VB54" s="654"/>
      <c r="VC54" s="654"/>
      <c r="VD54" s="654"/>
      <c r="VE54" s="654"/>
      <c r="VF54" s="654"/>
      <c r="VG54" s="654"/>
      <c r="VH54" s="654"/>
      <c r="VI54" s="654"/>
      <c r="VJ54" s="654"/>
      <c r="VK54" s="654"/>
      <c r="VL54" s="654"/>
      <c r="VM54" s="654"/>
      <c r="VN54" s="654"/>
      <c r="VO54" s="654"/>
      <c r="VP54" s="654"/>
      <c r="VQ54" s="654"/>
      <c r="VR54" s="654"/>
      <c r="VS54" s="654"/>
      <c r="VT54" s="654"/>
      <c r="VU54" s="654"/>
      <c r="VV54" s="654"/>
      <c r="VW54" s="654"/>
      <c r="VX54" s="654"/>
      <c r="VY54" s="654"/>
      <c r="VZ54" s="654"/>
      <c r="WA54" s="654"/>
      <c r="WB54" s="654"/>
      <c r="WC54" s="654"/>
      <c r="WD54" s="654"/>
      <c r="WE54" s="654"/>
      <c r="WF54" s="654"/>
      <c r="WG54" s="654"/>
      <c r="WH54" s="654"/>
      <c r="WI54" s="654"/>
      <c r="WJ54" s="654"/>
      <c r="WK54" s="654"/>
      <c r="WL54" s="654"/>
      <c r="WM54" s="654"/>
      <c r="WN54" s="654"/>
      <c r="WO54" s="654"/>
      <c r="WP54" s="654"/>
      <c r="WQ54" s="654"/>
      <c r="WR54" s="654"/>
      <c r="WS54" s="654"/>
      <c r="WT54" s="654"/>
      <c r="WU54" s="654"/>
      <c r="WV54" s="654"/>
      <c r="WW54" s="654"/>
      <c r="WX54" s="654"/>
      <c r="WY54" s="654"/>
      <c r="WZ54" s="654"/>
      <c r="XA54" s="654"/>
      <c r="XB54" s="654"/>
      <c r="XC54" s="654"/>
      <c r="XD54" s="654"/>
      <c r="XE54" s="654"/>
      <c r="XF54" s="654"/>
      <c r="XG54" s="654"/>
      <c r="XH54" s="654"/>
      <c r="XI54" s="654"/>
      <c r="XJ54" s="654"/>
      <c r="XK54" s="654"/>
      <c r="XL54" s="654"/>
      <c r="XM54" s="654"/>
      <c r="XN54" s="654"/>
      <c r="XO54" s="654"/>
      <c r="XP54" s="654"/>
      <c r="XQ54" s="654"/>
      <c r="XR54" s="654"/>
      <c r="XS54" s="654"/>
      <c r="XT54" s="654"/>
      <c r="XU54" s="654"/>
      <c r="XV54" s="654"/>
      <c r="XW54" s="654"/>
      <c r="XX54" s="654"/>
      <c r="XY54" s="654"/>
      <c r="XZ54" s="654"/>
      <c r="YA54" s="654"/>
      <c r="YB54" s="654"/>
      <c r="YC54" s="654"/>
      <c r="YD54" s="654"/>
      <c r="YE54" s="654"/>
      <c r="YF54" s="654"/>
      <c r="YG54" s="654"/>
      <c r="YH54" s="654"/>
      <c r="YI54" s="654"/>
      <c r="YJ54" s="654"/>
      <c r="YK54" s="654"/>
      <c r="YL54" s="654"/>
      <c r="YM54" s="654"/>
      <c r="YN54" s="654"/>
      <c r="YO54" s="654"/>
      <c r="YP54" s="654"/>
      <c r="YQ54" s="654"/>
      <c r="YR54" s="654"/>
      <c r="YS54" s="654"/>
      <c r="YT54" s="654"/>
      <c r="YU54" s="654"/>
      <c r="YV54" s="654"/>
      <c r="YW54" s="654"/>
      <c r="YX54" s="654"/>
      <c r="YY54" s="654"/>
      <c r="YZ54" s="654"/>
      <c r="ZA54" s="654"/>
      <c r="ZB54" s="654"/>
      <c r="ZC54" s="654"/>
      <c r="ZD54" s="654"/>
      <c r="ZE54" s="654"/>
      <c r="ZF54" s="654"/>
      <c r="ZG54" s="654"/>
      <c r="ZH54" s="654"/>
      <c r="ZI54" s="654"/>
      <c r="ZJ54" s="654"/>
      <c r="ZK54" s="654"/>
      <c r="ZL54" s="654"/>
      <c r="ZM54" s="654"/>
      <c r="ZN54" s="654"/>
      <c r="ZO54" s="654"/>
      <c r="ZP54" s="654"/>
      <c r="ZQ54" s="654"/>
      <c r="ZR54" s="654"/>
      <c r="ZS54" s="654"/>
      <c r="ZT54" s="654"/>
      <c r="ZU54" s="654"/>
      <c r="ZV54" s="654"/>
    </row>
    <row r="55" spans="1:698" s="598" customFormat="1" ht="12.75" customHeight="1">
      <c r="A55" s="654"/>
      <c r="B55" s="654"/>
      <c r="C55" s="654"/>
      <c r="D55" s="654"/>
      <c r="E55" s="654"/>
      <c r="F55" s="654"/>
      <c r="G55" s="654"/>
      <c r="H55" s="654"/>
      <c r="I55" s="654"/>
      <c r="J55" s="654"/>
      <c r="K55" s="654"/>
      <c r="L55" s="654"/>
      <c r="M55" s="654"/>
      <c r="N55" s="654"/>
      <c r="O55" s="654"/>
      <c r="P55" s="654"/>
      <c r="Q55" s="654"/>
      <c r="R55" s="654"/>
      <c r="S55" s="654"/>
      <c r="T55" s="654"/>
      <c r="U55" s="654"/>
      <c r="V55" s="654"/>
      <c r="W55" s="654"/>
      <c r="X55" s="654"/>
      <c r="Y55" s="654"/>
      <c r="Z55" s="654"/>
      <c r="AA55" s="654"/>
      <c r="AB55" s="654"/>
      <c r="AC55" s="654"/>
      <c r="AD55" s="654"/>
      <c r="AE55" s="654"/>
      <c r="AF55" s="654"/>
      <c r="AG55" s="654"/>
      <c r="AH55" s="654"/>
      <c r="AI55" s="654"/>
      <c r="AJ55" s="654"/>
      <c r="AK55" s="654"/>
      <c r="AL55" s="654"/>
      <c r="AM55" s="654"/>
      <c r="AN55" s="654"/>
      <c r="AO55" s="654"/>
      <c r="AP55" s="654"/>
      <c r="AQ55" s="654"/>
      <c r="AR55" s="654"/>
      <c r="AS55" s="654"/>
      <c r="AT55" s="654"/>
      <c r="AU55" s="654"/>
      <c r="AV55" s="654"/>
      <c r="AW55" s="654"/>
      <c r="AX55" s="654"/>
      <c r="AY55" s="654"/>
      <c r="AZ55" s="654"/>
      <c r="BA55" s="654"/>
      <c r="BB55" s="654"/>
      <c r="BC55" s="654"/>
      <c r="BD55" s="654"/>
      <c r="BE55" s="654"/>
      <c r="BF55" s="654"/>
      <c r="BG55" s="654"/>
      <c r="BH55" s="654"/>
      <c r="BI55" s="654"/>
      <c r="BJ55" s="654"/>
      <c r="BK55" s="654"/>
      <c r="BL55" s="654"/>
      <c r="BM55" s="654"/>
      <c r="BN55" s="654"/>
      <c r="BO55" s="654"/>
      <c r="BP55" s="654"/>
      <c r="BQ55" s="654"/>
      <c r="BR55" s="654"/>
      <c r="BS55" s="654"/>
      <c r="BT55" s="654"/>
      <c r="BU55" s="654"/>
      <c r="BV55" s="654"/>
      <c r="BW55" s="654"/>
      <c r="BX55" s="654"/>
      <c r="BY55" s="654"/>
      <c r="BZ55" s="654"/>
      <c r="CA55" s="654"/>
      <c r="CB55" s="654"/>
      <c r="CC55" s="654"/>
      <c r="CD55" s="654"/>
      <c r="CE55" s="654"/>
      <c r="CF55" s="654"/>
      <c r="CG55" s="654"/>
      <c r="CH55" s="654"/>
      <c r="CI55" s="654"/>
      <c r="CJ55" s="654"/>
      <c r="CK55" s="654"/>
      <c r="CL55" s="654"/>
      <c r="CM55" s="654"/>
      <c r="CN55" s="654"/>
      <c r="CO55" s="654"/>
      <c r="CP55" s="654"/>
      <c r="CQ55" s="654"/>
      <c r="CR55" s="654"/>
      <c r="CS55" s="654"/>
      <c r="CT55" s="654"/>
      <c r="CU55" s="654"/>
      <c r="CV55" s="654"/>
      <c r="CW55" s="654"/>
      <c r="CX55" s="654"/>
      <c r="CY55" s="654"/>
      <c r="CZ55" s="654"/>
      <c r="DA55" s="654"/>
      <c r="DB55" s="654"/>
      <c r="DC55" s="654"/>
      <c r="DD55" s="654"/>
      <c r="DE55" s="654"/>
      <c r="DF55" s="654"/>
      <c r="DG55" s="654"/>
      <c r="DH55" s="654"/>
      <c r="DI55" s="654"/>
      <c r="DJ55" s="654"/>
      <c r="DK55" s="654"/>
      <c r="DL55" s="654"/>
      <c r="DM55" s="654"/>
      <c r="DN55" s="654"/>
      <c r="DO55" s="654"/>
      <c r="DP55" s="654"/>
      <c r="DQ55" s="654"/>
      <c r="DR55" s="654"/>
      <c r="DS55" s="654"/>
      <c r="DT55" s="654"/>
      <c r="DU55" s="654"/>
      <c r="DV55" s="654"/>
      <c r="DW55" s="654"/>
      <c r="DX55" s="654"/>
      <c r="DY55" s="654"/>
      <c r="DZ55" s="654"/>
      <c r="EA55" s="654"/>
      <c r="EB55" s="654"/>
      <c r="EC55" s="654"/>
      <c r="ED55" s="654"/>
      <c r="EE55" s="654"/>
      <c r="EF55" s="654"/>
      <c r="EG55" s="654"/>
      <c r="EH55" s="654"/>
      <c r="EI55" s="654"/>
      <c r="EJ55" s="654"/>
      <c r="EK55" s="654"/>
      <c r="EL55" s="654"/>
      <c r="EM55" s="654"/>
      <c r="EN55" s="654"/>
      <c r="EO55" s="654"/>
      <c r="EP55" s="654"/>
      <c r="EQ55" s="654"/>
      <c r="ER55" s="654"/>
      <c r="ES55" s="654"/>
      <c r="ET55" s="654"/>
      <c r="EU55" s="654"/>
      <c r="EV55" s="654"/>
      <c r="EW55" s="654"/>
      <c r="EX55" s="654"/>
      <c r="EY55" s="654"/>
      <c r="EZ55" s="654"/>
      <c r="FA55" s="654"/>
      <c r="FB55" s="654"/>
      <c r="FC55" s="654"/>
      <c r="FD55" s="654"/>
      <c r="FE55" s="654"/>
      <c r="FF55" s="654"/>
      <c r="FG55" s="654"/>
      <c r="FH55" s="654"/>
      <c r="FI55" s="654"/>
      <c r="FJ55" s="654"/>
      <c r="FK55" s="654"/>
      <c r="FL55" s="654"/>
      <c r="FM55" s="654"/>
      <c r="FN55" s="654"/>
      <c r="FO55" s="654"/>
      <c r="FP55" s="654"/>
      <c r="FQ55" s="654"/>
      <c r="FR55" s="654"/>
      <c r="FS55" s="654"/>
      <c r="FT55" s="654"/>
      <c r="FU55" s="654"/>
      <c r="FV55" s="654"/>
      <c r="FW55" s="654"/>
      <c r="FX55" s="654"/>
      <c r="FY55" s="654"/>
      <c r="FZ55" s="654"/>
      <c r="GA55" s="654"/>
      <c r="GB55" s="654"/>
      <c r="GC55" s="654"/>
      <c r="GD55" s="654"/>
      <c r="GE55" s="654"/>
      <c r="GF55" s="654"/>
      <c r="GG55" s="654"/>
      <c r="GH55" s="654"/>
      <c r="GI55" s="654"/>
      <c r="GJ55" s="654"/>
      <c r="GK55" s="654"/>
      <c r="GL55" s="654"/>
      <c r="GM55" s="654"/>
      <c r="GN55" s="654"/>
      <c r="GO55" s="654"/>
      <c r="GP55" s="654"/>
      <c r="GQ55" s="654"/>
      <c r="GR55" s="654"/>
      <c r="GS55" s="654"/>
      <c r="GT55" s="654"/>
      <c r="GU55" s="654"/>
      <c r="GV55" s="654"/>
      <c r="GW55" s="654"/>
      <c r="GX55" s="654"/>
      <c r="GY55" s="654"/>
      <c r="GZ55" s="654"/>
      <c r="HA55" s="654"/>
      <c r="HB55" s="654"/>
      <c r="HC55" s="654"/>
      <c r="HD55" s="654"/>
      <c r="HE55" s="654"/>
      <c r="HF55" s="654"/>
      <c r="HG55" s="654"/>
      <c r="HH55" s="654"/>
      <c r="HI55" s="654"/>
      <c r="HJ55" s="654"/>
      <c r="HK55" s="654"/>
      <c r="HL55" s="654"/>
      <c r="HM55" s="654"/>
      <c r="HN55" s="654"/>
      <c r="HO55" s="654"/>
      <c r="HP55" s="654"/>
      <c r="HQ55" s="654"/>
      <c r="HR55" s="654"/>
      <c r="HS55" s="654"/>
      <c r="HT55" s="654"/>
      <c r="HU55" s="654"/>
      <c r="HV55" s="654"/>
      <c r="HW55" s="654"/>
      <c r="HX55" s="654"/>
      <c r="HY55" s="654"/>
      <c r="HZ55" s="654"/>
      <c r="IA55" s="654"/>
      <c r="IB55" s="654"/>
      <c r="IC55" s="654"/>
      <c r="ID55" s="654"/>
      <c r="IE55" s="654"/>
      <c r="IF55" s="654"/>
      <c r="IG55" s="654"/>
      <c r="IH55" s="654"/>
      <c r="II55" s="654"/>
      <c r="IJ55" s="654"/>
      <c r="IK55" s="654"/>
      <c r="IL55" s="654"/>
      <c r="IM55" s="654"/>
      <c r="IN55" s="654"/>
      <c r="IO55" s="654"/>
      <c r="IP55" s="654"/>
      <c r="IQ55" s="654"/>
      <c r="IR55" s="654"/>
      <c r="IS55" s="654"/>
      <c r="IT55" s="654"/>
      <c r="IU55" s="654"/>
      <c r="IV55" s="654"/>
      <c r="IW55" s="654"/>
      <c r="IX55" s="654"/>
      <c r="IY55" s="654"/>
      <c r="IZ55" s="654"/>
      <c r="JA55" s="654"/>
      <c r="JB55" s="654"/>
      <c r="JC55" s="654"/>
      <c r="JD55" s="654"/>
      <c r="JE55" s="654"/>
      <c r="JF55" s="654"/>
      <c r="JG55" s="654"/>
      <c r="JH55" s="654"/>
      <c r="JI55" s="654"/>
      <c r="JJ55" s="654"/>
      <c r="JK55" s="654"/>
      <c r="JL55" s="654"/>
      <c r="JM55" s="654"/>
      <c r="JN55" s="654"/>
      <c r="JO55" s="654"/>
      <c r="JP55" s="654"/>
      <c r="JQ55" s="654"/>
      <c r="JR55" s="654"/>
      <c r="JS55" s="654"/>
      <c r="JT55" s="654"/>
      <c r="JU55" s="654"/>
      <c r="JV55" s="654"/>
      <c r="JW55" s="654"/>
      <c r="JX55" s="654"/>
      <c r="JY55" s="654"/>
      <c r="JZ55" s="654"/>
      <c r="KA55" s="654"/>
      <c r="KB55" s="654"/>
      <c r="KC55" s="654"/>
      <c r="KD55" s="654"/>
      <c r="KE55" s="654"/>
      <c r="KF55" s="654"/>
      <c r="KG55" s="654"/>
      <c r="KH55" s="654"/>
      <c r="KI55" s="654"/>
      <c r="KJ55" s="654"/>
      <c r="KK55" s="654"/>
      <c r="KL55" s="654"/>
      <c r="KM55" s="654"/>
      <c r="KN55" s="654"/>
      <c r="KO55" s="654"/>
      <c r="KP55" s="654"/>
      <c r="KQ55" s="654"/>
      <c r="KR55" s="654"/>
      <c r="KS55" s="654"/>
      <c r="KT55" s="654"/>
      <c r="KU55" s="654"/>
      <c r="KV55" s="654"/>
      <c r="KW55" s="654"/>
      <c r="KX55" s="654"/>
      <c r="KY55" s="654"/>
      <c r="KZ55" s="654"/>
      <c r="LA55" s="654"/>
      <c r="LB55" s="654"/>
      <c r="LC55" s="654"/>
      <c r="LD55" s="654"/>
      <c r="LE55" s="654"/>
      <c r="LF55" s="654"/>
      <c r="LG55" s="654"/>
      <c r="LH55" s="654"/>
      <c r="LI55" s="654"/>
      <c r="LJ55" s="654"/>
      <c r="LK55" s="654"/>
      <c r="LL55" s="654"/>
      <c r="LM55" s="654"/>
      <c r="LN55" s="654"/>
      <c r="LO55" s="654"/>
      <c r="LP55" s="654"/>
      <c r="LQ55" s="654"/>
      <c r="LR55" s="654"/>
      <c r="LS55" s="654"/>
      <c r="LT55" s="654"/>
      <c r="LU55" s="654"/>
      <c r="LV55" s="654"/>
      <c r="LW55" s="654"/>
      <c r="LX55" s="654"/>
      <c r="LY55" s="654"/>
      <c r="LZ55" s="654"/>
      <c r="MA55" s="654"/>
      <c r="MB55" s="654"/>
      <c r="MC55" s="654"/>
      <c r="MD55" s="654"/>
      <c r="ME55" s="654"/>
      <c r="MF55" s="654"/>
      <c r="MG55" s="654"/>
      <c r="MH55" s="654"/>
      <c r="MI55" s="654"/>
      <c r="MJ55" s="654"/>
      <c r="MK55" s="654"/>
      <c r="ML55" s="654"/>
      <c r="MM55" s="654"/>
      <c r="MN55" s="654"/>
      <c r="MO55" s="654"/>
      <c r="MP55" s="654"/>
      <c r="MQ55" s="654"/>
      <c r="MR55" s="654"/>
      <c r="MS55" s="654"/>
      <c r="MT55" s="654"/>
      <c r="MU55" s="654"/>
      <c r="MV55" s="654"/>
      <c r="MW55" s="654"/>
      <c r="MX55" s="654"/>
      <c r="MY55" s="654"/>
      <c r="MZ55" s="654"/>
      <c r="NA55" s="654"/>
      <c r="NB55" s="654"/>
      <c r="NC55" s="654"/>
      <c r="ND55" s="654"/>
      <c r="NE55" s="654"/>
      <c r="NF55" s="654"/>
      <c r="NG55" s="654"/>
      <c r="NH55" s="654"/>
      <c r="NI55" s="654"/>
      <c r="NJ55" s="654"/>
      <c r="NK55" s="654"/>
      <c r="NL55" s="654"/>
      <c r="NM55" s="654"/>
      <c r="NN55" s="654"/>
      <c r="NO55" s="654"/>
      <c r="NP55" s="654"/>
      <c r="NQ55" s="654"/>
      <c r="NR55" s="654"/>
      <c r="NS55" s="654"/>
      <c r="NT55" s="654"/>
      <c r="NU55" s="654"/>
      <c r="NV55" s="654"/>
      <c r="NW55" s="654"/>
      <c r="NX55" s="654"/>
      <c r="NY55" s="654"/>
      <c r="NZ55" s="654"/>
      <c r="OA55" s="654"/>
      <c r="OB55" s="654"/>
      <c r="OC55" s="654"/>
      <c r="OD55" s="654"/>
      <c r="OE55" s="654"/>
      <c r="OF55" s="654"/>
      <c r="OG55" s="654"/>
      <c r="OH55" s="654"/>
      <c r="OI55" s="654"/>
      <c r="OJ55" s="654"/>
      <c r="OK55" s="654"/>
      <c r="OL55" s="654"/>
      <c r="OM55" s="654"/>
      <c r="ON55" s="654"/>
      <c r="OO55" s="654"/>
      <c r="OP55" s="654"/>
      <c r="OQ55" s="654"/>
      <c r="OR55" s="654"/>
      <c r="OS55" s="654"/>
      <c r="OT55" s="654"/>
      <c r="OU55" s="654"/>
      <c r="OV55" s="654"/>
      <c r="OW55" s="654"/>
      <c r="OX55" s="654"/>
      <c r="OY55" s="654"/>
      <c r="OZ55" s="654"/>
      <c r="PA55" s="654"/>
      <c r="PB55" s="654"/>
      <c r="PC55" s="654"/>
      <c r="PD55" s="654"/>
      <c r="PE55" s="654"/>
      <c r="PF55" s="654"/>
      <c r="PG55" s="654"/>
      <c r="PH55" s="654"/>
      <c r="PI55" s="654"/>
      <c r="PJ55" s="654"/>
      <c r="PK55" s="654"/>
      <c r="PL55" s="654"/>
      <c r="PM55" s="654"/>
      <c r="PN55" s="654"/>
      <c r="PO55" s="654"/>
      <c r="PP55" s="654"/>
      <c r="PQ55" s="654"/>
      <c r="PR55" s="654"/>
      <c r="PS55" s="654"/>
      <c r="PT55" s="654"/>
      <c r="PU55" s="654"/>
      <c r="PV55" s="654"/>
      <c r="PW55" s="654"/>
      <c r="PX55" s="654"/>
      <c r="PY55" s="654"/>
      <c r="PZ55" s="654"/>
      <c r="QA55" s="654"/>
      <c r="QB55" s="654"/>
      <c r="QC55" s="654"/>
      <c r="QD55" s="654"/>
      <c r="QE55" s="654"/>
      <c r="QF55" s="654"/>
      <c r="QG55" s="654"/>
      <c r="QH55" s="654"/>
      <c r="QI55" s="654"/>
      <c r="QJ55" s="654"/>
      <c r="QK55" s="654"/>
      <c r="QL55" s="654"/>
      <c r="QM55" s="654"/>
      <c r="QN55" s="654"/>
      <c r="QO55" s="654"/>
      <c r="QP55" s="654"/>
      <c r="QQ55" s="654"/>
      <c r="QR55" s="654"/>
      <c r="QS55" s="654"/>
      <c r="QT55" s="654"/>
      <c r="QU55" s="654"/>
      <c r="QV55" s="654"/>
      <c r="QW55" s="654"/>
      <c r="QX55" s="654"/>
      <c r="QY55" s="654"/>
      <c r="QZ55" s="654"/>
      <c r="RA55" s="654"/>
      <c r="RB55" s="654"/>
      <c r="RC55" s="654"/>
      <c r="RD55" s="654"/>
      <c r="RE55" s="654"/>
      <c r="RF55" s="654"/>
      <c r="RG55" s="654"/>
      <c r="RH55" s="654"/>
      <c r="RI55" s="654"/>
      <c r="RJ55" s="654"/>
      <c r="RK55" s="654"/>
      <c r="RL55" s="654"/>
      <c r="RM55" s="654"/>
      <c r="RN55" s="654"/>
      <c r="RO55" s="654"/>
      <c r="RP55" s="654"/>
      <c r="RQ55" s="654"/>
      <c r="RR55" s="654"/>
      <c r="RS55" s="654"/>
      <c r="RT55" s="654"/>
      <c r="RU55" s="654"/>
      <c r="RV55" s="654"/>
      <c r="RW55" s="654"/>
      <c r="RX55" s="654"/>
      <c r="RY55" s="654"/>
      <c r="RZ55" s="654"/>
      <c r="SA55" s="654"/>
      <c r="SB55" s="654"/>
      <c r="SC55" s="654"/>
      <c r="SD55" s="654"/>
      <c r="SE55" s="654"/>
      <c r="SF55" s="654"/>
      <c r="SG55" s="654"/>
      <c r="SH55" s="654"/>
      <c r="SI55" s="654"/>
      <c r="SJ55" s="654"/>
      <c r="SK55" s="654"/>
      <c r="SL55" s="654"/>
      <c r="SM55" s="654"/>
      <c r="SN55" s="654"/>
      <c r="SO55" s="654"/>
      <c r="SP55" s="654"/>
      <c r="SQ55" s="654"/>
      <c r="SR55" s="654"/>
      <c r="SS55" s="654"/>
      <c r="ST55" s="654"/>
      <c r="SU55" s="654"/>
      <c r="SV55" s="654"/>
      <c r="SW55" s="654"/>
      <c r="SX55" s="654"/>
      <c r="SY55" s="654"/>
      <c r="SZ55" s="654"/>
      <c r="TA55" s="654"/>
      <c r="TB55" s="654"/>
      <c r="TC55" s="654"/>
      <c r="TD55" s="654"/>
      <c r="TE55" s="654"/>
      <c r="TF55" s="654"/>
      <c r="TG55" s="654"/>
      <c r="TH55" s="654"/>
      <c r="TI55" s="654"/>
      <c r="TJ55" s="654"/>
      <c r="TK55" s="654"/>
      <c r="TL55" s="654"/>
      <c r="TM55" s="654"/>
      <c r="TN55" s="654"/>
      <c r="TO55" s="654"/>
      <c r="TP55" s="654"/>
      <c r="TQ55" s="654"/>
      <c r="TR55" s="654"/>
      <c r="TS55" s="654"/>
      <c r="TT55" s="654"/>
      <c r="TU55" s="654"/>
      <c r="TV55" s="654"/>
      <c r="TW55" s="654"/>
      <c r="TX55" s="654"/>
      <c r="TY55" s="654"/>
      <c r="TZ55" s="654"/>
      <c r="UA55" s="654"/>
      <c r="UB55" s="654"/>
      <c r="UC55" s="654"/>
      <c r="UD55" s="654"/>
      <c r="UE55" s="654"/>
      <c r="UF55" s="654"/>
      <c r="UG55" s="654"/>
      <c r="UH55" s="654"/>
      <c r="UI55" s="654"/>
      <c r="UJ55" s="654"/>
      <c r="UK55" s="654"/>
      <c r="UL55" s="654"/>
      <c r="UM55" s="654"/>
      <c r="UN55" s="654"/>
      <c r="UO55" s="654"/>
      <c r="UP55" s="654"/>
      <c r="UQ55" s="654"/>
      <c r="UR55" s="654"/>
      <c r="US55" s="654"/>
      <c r="UT55" s="654"/>
      <c r="UU55" s="654"/>
      <c r="UV55" s="654"/>
      <c r="UW55" s="654"/>
      <c r="UX55" s="654"/>
      <c r="UY55" s="654"/>
      <c r="UZ55" s="654"/>
      <c r="VA55" s="654"/>
      <c r="VB55" s="654"/>
      <c r="VC55" s="654"/>
      <c r="VD55" s="654"/>
      <c r="VE55" s="654"/>
      <c r="VF55" s="654"/>
      <c r="VG55" s="654"/>
      <c r="VH55" s="654"/>
      <c r="VI55" s="654"/>
      <c r="VJ55" s="654"/>
      <c r="VK55" s="654"/>
      <c r="VL55" s="654"/>
      <c r="VM55" s="654"/>
      <c r="VN55" s="654"/>
      <c r="VO55" s="654"/>
      <c r="VP55" s="654"/>
      <c r="VQ55" s="654"/>
      <c r="VR55" s="654"/>
      <c r="VS55" s="654"/>
      <c r="VT55" s="654"/>
      <c r="VU55" s="654"/>
      <c r="VV55" s="654"/>
      <c r="VW55" s="654"/>
      <c r="VX55" s="654"/>
      <c r="VY55" s="654"/>
      <c r="VZ55" s="654"/>
      <c r="WA55" s="654"/>
      <c r="WB55" s="654"/>
      <c r="WC55" s="654"/>
      <c r="WD55" s="654"/>
      <c r="WE55" s="654"/>
      <c r="WF55" s="654"/>
      <c r="WG55" s="654"/>
      <c r="WH55" s="654"/>
      <c r="WI55" s="654"/>
      <c r="WJ55" s="654"/>
      <c r="WK55" s="654"/>
      <c r="WL55" s="654"/>
      <c r="WM55" s="654"/>
      <c r="WN55" s="654"/>
      <c r="WO55" s="654"/>
      <c r="WP55" s="654"/>
      <c r="WQ55" s="654"/>
      <c r="WR55" s="654"/>
      <c r="WS55" s="654"/>
      <c r="WT55" s="654"/>
      <c r="WU55" s="654"/>
      <c r="WV55" s="654"/>
      <c r="WW55" s="654"/>
      <c r="WX55" s="654"/>
      <c r="WY55" s="654"/>
      <c r="WZ55" s="654"/>
      <c r="XA55" s="654"/>
      <c r="XB55" s="654"/>
      <c r="XC55" s="654"/>
      <c r="XD55" s="654"/>
      <c r="XE55" s="654"/>
      <c r="XF55" s="654"/>
      <c r="XG55" s="654"/>
      <c r="XH55" s="654"/>
      <c r="XI55" s="654"/>
      <c r="XJ55" s="654"/>
      <c r="XK55" s="654"/>
      <c r="XL55" s="654"/>
      <c r="XM55" s="654"/>
      <c r="XN55" s="654"/>
      <c r="XO55" s="654"/>
      <c r="XP55" s="654"/>
      <c r="XQ55" s="654"/>
      <c r="XR55" s="654"/>
      <c r="XS55" s="654"/>
      <c r="XT55" s="654"/>
      <c r="XU55" s="654"/>
      <c r="XV55" s="654"/>
      <c r="XW55" s="654"/>
      <c r="XX55" s="654"/>
      <c r="XY55" s="654"/>
      <c r="XZ55" s="654"/>
      <c r="YA55" s="654"/>
      <c r="YB55" s="654"/>
      <c r="YC55" s="654"/>
      <c r="YD55" s="654"/>
      <c r="YE55" s="654"/>
      <c r="YF55" s="654"/>
      <c r="YG55" s="654"/>
      <c r="YH55" s="654"/>
      <c r="YI55" s="654"/>
      <c r="YJ55" s="654"/>
      <c r="YK55" s="654"/>
      <c r="YL55" s="654"/>
      <c r="YM55" s="654"/>
      <c r="YN55" s="654"/>
      <c r="YO55" s="654"/>
      <c r="YP55" s="654"/>
      <c r="YQ55" s="654"/>
      <c r="YR55" s="654"/>
      <c r="YS55" s="654"/>
      <c r="YT55" s="654"/>
      <c r="YU55" s="654"/>
      <c r="YV55" s="654"/>
      <c r="YW55" s="654"/>
      <c r="YX55" s="654"/>
      <c r="YY55" s="654"/>
      <c r="YZ55" s="654"/>
      <c r="ZA55" s="654"/>
      <c r="ZB55" s="654"/>
      <c r="ZC55" s="654"/>
      <c r="ZD55" s="654"/>
      <c r="ZE55" s="654"/>
      <c r="ZF55" s="654"/>
      <c r="ZG55" s="654"/>
      <c r="ZH55" s="654"/>
      <c r="ZI55" s="654"/>
      <c r="ZJ55" s="654"/>
      <c r="ZK55" s="654"/>
      <c r="ZL55" s="654"/>
      <c r="ZM55" s="654"/>
      <c r="ZN55" s="654"/>
      <c r="ZO55" s="654"/>
      <c r="ZP55" s="654"/>
      <c r="ZQ55" s="654"/>
      <c r="ZR55" s="654"/>
      <c r="ZS55" s="654"/>
      <c r="ZT55" s="654"/>
      <c r="ZU55" s="654"/>
      <c r="ZV55" s="654"/>
    </row>
    <row r="56" spans="1:698" s="598" customFormat="1" ht="14.45" customHeight="1">
      <c r="A56" s="654"/>
      <c r="B56" s="654"/>
      <c r="C56" s="654"/>
      <c r="D56" s="654"/>
      <c r="E56" s="654"/>
      <c r="F56" s="654"/>
      <c r="G56" s="654"/>
      <c r="H56" s="654"/>
      <c r="I56" s="654"/>
      <c r="J56" s="654"/>
      <c r="K56" s="654"/>
      <c r="L56" s="654"/>
      <c r="M56" s="654"/>
      <c r="N56" s="654"/>
      <c r="O56" s="654"/>
      <c r="P56" s="654"/>
      <c r="Q56" s="654"/>
      <c r="R56" s="654"/>
      <c r="S56" s="654"/>
      <c r="T56" s="654"/>
      <c r="U56" s="654"/>
      <c r="V56" s="654"/>
      <c r="W56" s="654"/>
      <c r="X56" s="654"/>
      <c r="Y56" s="654"/>
      <c r="Z56" s="654"/>
      <c r="AA56" s="654"/>
      <c r="AB56" s="654"/>
      <c r="AC56" s="654"/>
      <c r="AD56" s="654"/>
      <c r="AE56" s="654"/>
      <c r="AF56" s="654"/>
      <c r="AG56" s="654"/>
      <c r="AH56" s="654"/>
      <c r="AI56" s="654"/>
      <c r="AJ56" s="654"/>
      <c r="AK56" s="654"/>
      <c r="AL56" s="654"/>
      <c r="AM56" s="654"/>
      <c r="AN56" s="654"/>
      <c r="AO56" s="654"/>
      <c r="AP56" s="654"/>
      <c r="AQ56" s="654"/>
      <c r="AR56" s="654"/>
      <c r="AS56" s="654"/>
      <c r="AT56" s="654"/>
      <c r="AU56" s="654"/>
      <c r="AV56" s="654"/>
      <c r="AW56" s="654"/>
      <c r="AX56" s="654"/>
      <c r="AY56" s="654"/>
      <c r="AZ56" s="654"/>
      <c r="BA56" s="654"/>
      <c r="BB56" s="654"/>
      <c r="BC56" s="654"/>
      <c r="BD56" s="654"/>
      <c r="BE56" s="654"/>
      <c r="BF56" s="654"/>
      <c r="BG56" s="654"/>
      <c r="BH56" s="654"/>
      <c r="BI56" s="654"/>
      <c r="BJ56" s="654"/>
      <c r="BK56" s="654"/>
      <c r="BL56" s="654"/>
      <c r="BM56" s="654"/>
      <c r="BN56" s="654"/>
      <c r="BO56" s="654"/>
      <c r="BP56" s="654"/>
      <c r="BQ56" s="654"/>
      <c r="BR56" s="654"/>
      <c r="BS56" s="654"/>
      <c r="BT56" s="654"/>
      <c r="BU56" s="654"/>
      <c r="BV56" s="654"/>
      <c r="BW56" s="654"/>
      <c r="BX56" s="654"/>
      <c r="BY56" s="654"/>
      <c r="BZ56" s="654"/>
      <c r="CA56" s="654"/>
      <c r="CB56" s="654"/>
      <c r="CC56" s="654"/>
      <c r="CD56" s="654"/>
      <c r="CE56" s="654"/>
      <c r="CF56" s="654"/>
      <c r="CG56" s="654"/>
      <c r="CH56" s="654"/>
      <c r="CI56" s="654"/>
      <c r="CJ56" s="654"/>
      <c r="CK56" s="654"/>
      <c r="CL56" s="654"/>
      <c r="CM56" s="654"/>
      <c r="CN56" s="654"/>
      <c r="CO56" s="654"/>
      <c r="CP56" s="654"/>
      <c r="CQ56" s="654"/>
      <c r="CR56" s="654"/>
      <c r="CS56" s="654"/>
      <c r="CT56" s="654"/>
      <c r="CU56" s="654"/>
      <c r="CV56" s="654"/>
      <c r="CW56" s="654"/>
      <c r="CX56" s="654"/>
      <c r="CY56" s="654"/>
      <c r="CZ56" s="654"/>
      <c r="DA56" s="654"/>
      <c r="DB56" s="654"/>
      <c r="DC56" s="654"/>
      <c r="DD56" s="654"/>
      <c r="DE56" s="654"/>
      <c r="DF56" s="654"/>
      <c r="DG56" s="654"/>
      <c r="DH56" s="654"/>
      <c r="DI56" s="654"/>
      <c r="DJ56" s="654"/>
      <c r="DK56" s="654"/>
      <c r="DL56" s="654"/>
      <c r="DM56" s="654"/>
      <c r="DN56" s="654"/>
      <c r="DO56" s="654"/>
      <c r="DP56" s="654"/>
      <c r="DQ56" s="654"/>
      <c r="DR56" s="654"/>
      <c r="DS56" s="654"/>
      <c r="DT56" s="654"/>
      <c r="DU56" s="654"/>
      <c r="DV56" s="654"/>
      <c r="DW56" s="654"/>
      <c r="DX56" s="654"/>
      <c r="DY56" s="654"/>
      <c r="DZ56" s="654"/>
      <c r="EA56" s="654"/>
      <c r="EB56" s="654"/>
      <c r="EC56" s="654"/>
      <c r="ED56" s="654"/>
      <c r="EE56" s="654"/>
      <c r="EF56" s="654"/>
      <c r="EG56" s="654"/>
      <c r="EH56" s="654"/>
      <c r="EI56" s="654"/>
      <c r="EJ56" s="654"/>
      <c r="EK56" s="654"/>
      <c r="EL56" s="654"/>
      <c r="EM56" s="654"/>
      <c r="EN56" s="654"/>
      <c r="EO56" s="654"/>
      <c r="EP56" s="654"/>
      <c r="EQ56" s="654"/>
      <c r="ER56" s="654"/>
      <c r="ES56" s="654"/>
      <c r="ET56" s="654"/>
      <c r="EU56" s="654"/>
      <c r="EV56" s="654"/>
      <c r="EW56" s="654"/>
      <c r="EX56" s="654"/>
      <c r="EY56" s="654"/>
      <c r="EZ56" s="654"/>
      <c r="FA56" s="654"/>
      <c r="FB56" s="654"/>
      <c r="FC56" s="654"/>
      <c r="FD56" s="654"/>
      <c r="FE56" s="654"/>
      <c r="FF56" s="654"/>
      <c r="FG56" s="654"/>
      <c r="FH56" s="654"/>
      <c r="FI56" s="654"/>
      <c r="FJ56" s="654"/>
      <c r="FK56" s="654"/>
      <c r="FL56" s="654"/>
      <c r="FM56" s="654"/>
      <c r="FN56" s="654"/>
      <c r="FO56" s="654"/>
      <c r="FP56" s="654"/>
      <c r="FQ56" s="654"/>
      <c r="FR56" s="654"/>
      <c r="FS56" s="654"/>
      <c r="FT56" s="654"/>
      <c r="FU56" s="654"/>
      <c r="FV56" s="654"/>
      <c r="FW56" s="654"/>
      <c r="FX56" s="654"/>
      <c r="FY56" s="654"/>
      <c r="FZ56" s="654"/>
      <c r="GA56" s="654"/>
      <c r="GB56" s="654"/>
      <c r="GC56" s="654"/>
      <c r="GD56" s="654"/>
      <c r="GE56" s="654"/>
      <c r="GF56" s="654"/>
      <c r="GG56" s="654"/>
      <c r="GH56" s="654"/>
      <c r="GI56" s="654"/>
      <c r="GJ56" s="654"/>
      <c r="GK56" s="654"/>
      <c r="GL56" s="654"/>
      <c r="GM56" s="654"/>
      <c r="GN56" s="654"/>
      <c r="GO56" s="654"/>
      <c r="GP56" s="654"/>
      <c r="GQ56" s="654"/>
      <c r="GR56" s="654"/>
      <c r="GS56" s="654"/>
      <c r="GT56" s="654"/>
      <c r="GU56" s="654"/>
      <c r="GV56" s="654"/>
      <c r="GW56" s="654"/>
      <c r="GX56" s="654"/>
      <c r="GY56" s="654"/>
      <c r="GZ56" s="654"/>
      <c r="HA56" s="654"/>
      <c r="HB56" s="654"/>
      <c r="HC56" s="654"/>
      <c r="HD56" s="654"/>
      <c r="HE56" s="654"/>
      <c r="HF56" s="654"/>
      <c r="HG56" s="654"/>
      <c r="HH56" s="654"/>
      <c r="HI56" s="654"/>
      <c r="HJ56" s="654"/>
      <c r="HK56" s="654"/>
      <c r="HL56" s="654"/>
      <c r="HM56" s="654"/>
      <c r="HN56" s="654"/>
      <c r="HO56" s="654"/>
      <c r="HP56" s="654"/>
      <c r="HQ56" s="654"/>
      <c r="HR56" s="654"/>
      <c r="HS56" s="654"/>
      <c r="HT56" s="654"/>
      <c r="HU56" s="654"/>
      <c r="HV56" s="654"/>
      <c r="HW56" s="654"/>
      <c r="HX56" s="654"/>
      <c r="HY56" s="654"/>
      <c r="HZ56" s="654"/>
      <c r="IA56" s="654"/>
      <c r="IB56" s="654"/>
      <c r="IC56" s="654"/>
      <c r="ID56" s="654"/>
      <c r="IE56" s="654"/>
      <c r="IF56" s="654"/>
      <c r="IG56" s="654"/>
      <c r="IH56" s="654"/>
      <c r="II56" s="654"/>
      <c r="IJ56" s="654"/>
      <c r="IK56" s="654"/>
      <c r="IL56" s="654"/>
      <c r="IM56" s="654"/>
      <c r="IN56" s="654"/>
      <c r="IO56" s="654"/>
      <c r="IP56" s="654"/>
      <c r="IQ56" s="654"/>
      <c r="IR56" s="654"/>
      <c r="IS56" s="654"/>
      <c r="IT56" s="654"/>
      <c r="IU56" s="654"/>
      <c r="IV56" s="654"/>
      <c r="IW56" s="654"/>
      <c r="IX56" s="654"/>
      <c r="IY56" s="654"/>
      <c r="IZ56" s="654"/>
      <c r="JA56" s="654"/>
      <c r="JB56" s="654"/>
      <c r="JC56" s="654"/>
      <c r="JD56" s="654"/>
      <c r="JE56" s="654"/>
      <c r="JF56" s="654"/>
      <c r="JG56" s="654"/>
      <c r="JH56" s="654"/>
      <c r="JI56" s="654"/>
      <c r="JJ56" s="654"/>
      <c r="JK56" s="654"/>
      <c r="JL56" s="654"/>
      <c r="JM56" s="654"/>
      <c r="JN56" s="654"/>
      <c r="JO56" s="654"/>
      <c r="JP56" s="654"/>
      <c r="JQ56" s="654"/>
      <c r="JR56" s="654"/>
      <c r="JS56" s="654"/>
      <c r="JT56" s="654"/>
      <c r="JU56" s="654"/>
      <c r="JV56" s="654"/>
      <c r="JW56" s="654"/>
      <c r="JX56" s="654"/>
      <c r="JY56" s="654"/>
      <c r="JZ56" s="654"/>
      <c r="KA56" s="654"/>
      <c r="KB56" s="654"/>
      <c r="KC56" s="654"/>
      <c r="KD56" s="654"/>
      <c r="KE56" s="654"/>
      <c r="KF56" s="654"/>
      <c r="KG56" s="654"/>
      <c r="KH56" s="654"/>
      <c r="KI56" s="654"/>
      <c r="KJ56" s="654"/>
      <c r="KK56" s="654"/>
      <c r="KL56" s="654"/>
      <c r="KM56" s="654"/>
      <c r="KN56" s="654"/>
      <c r="KO56" s="654"/>
      <c r="KP56" s="654"/>
      <c r="KQ56" s="654"/>
      <c r="KR56" s="654"/>
      <c r="KS56" s="654"/>
      <c r="KT56" s="654"/>
      <c r="KU56" s="654"/>
      <c r="KV56" s="654"/>
      <c r="KW56" s="654"/>
      <c r="KX56" s="654"/>
      <c r="KY56" s="654"/>
      <c r="KZ56" s="654"/>
      <c r="LA56" s="654"/>
      <c r="LB56" s="654"/>
      <c r="LC56" s="654"/>
      <c r="LD56" s="654"/>
      <c r="LE56" s="654"/>
      <c r="LF56" s="654"/>
      <c r="LG56" s="654"/>
      <c r="LH56" s="654"/>
      <c r="LI56" s="654"/>
      <c r="LJ56" s="654"/>
      <c r="LK56" s="654"/>
      <c r="LL56" s="654"/>
      <c r="LM56" s="654"/>
      <c r="LN56" s="654"/>
      <c r="LO56" s="654"/>
      <c r="LP56" s="654"/>
      <c r="LQ56" s="654"/>
      <c r="LR56" s="654"/>
      <c r="LS56" s="654"/>
      <c r="LT56" s="654"/>
      <c r="LU56" s="654"/>
      <c r="LV56" s="654"/>
      <c r="LW56" s="654"/>
      <c r="LX56" s="654"/>
      <c r="LY56" s="654"/>
      <c r="LZ56" s="654"/>
      <c r="MA56" s="654"/>
      <c r="MB56" s="654"/>
      <c r="MC56" s="654"/>
      <c r="MD56" s="654"/>
      <c r="ME56" s="654"/>
      <c r="MF56" s="654"/>
      <c r="MG56" s="654"/>
      <c r="MH56" s="654"/>
      <c r="MI56" s="654"/>
      <c r="MJ56" s="654"/>
      <c r="MK56" s="654"/>
      <c r="ML56" s="654"/>
      <c r="MM56" s="654"/>
      <c r="MN56" s="654"/>
      <c r="MO56" s="654"/>
      <c r="MP56" s="654"/>
      <c r="MQ56" s="654"/>
      <c r="MR56" s="654"/>
      <c r="MS56" s="654"/>
      <c r="MT56" s="654"/>
      <c r="MU56" s="654"/>
      <c r="MV56" s="654"/>
      <c r="MW56" s="654"/>
      <c r="MX56" s="654"/>
      <c r="MY56" s="654"/>
      <c r="MZ56" s="654"/>
      <c r="NA56" s="654"/>
      <c r="NB56" s="654"/>
      <c r="NC56" s="654"/>
      <c r="ND56" s="654"/>
      <c r="NE56" s="654"/>
      <c r="NF56" s="654"/>
      <c r="NG56" s="654"/>
      <c r="NH56" s="654"/>
      <c r="NI56" s="654"/>
      <c r="NJ56" s="654"/>
      <c r="NK56" s="654"/>
      <c r="NL56" s="654"/>
      <c r="NM56" s="654"/>
      <c r="NN56" s="654"/>
      <c r="NO56" s="654"/>
      <c r="NP56" s="654"/>
      <c r="NQ56" s="654"/>
      <c r="NR56" s="654"/>
      <c r="NS56" s="654"/>
      <c r="NT56" s="654"/>
      <c r="NU56" s="654"/>
      <c r="NV56" s="654"/>
      <c r="NW56" s="654"/>
      <c r="NX56" s="654"/>
      <c r="NY56" s="654"/>
      <c r="NZ56" s="654"/>
      <c r="OA56" s="654"/>
      <c r="OB56" s="654"/>
      <c r="OC56" s="654"/>
      <c r="OD56" s="654"/>
      <c r="OE56" s="654"/>
      <c r="OF56" s="654"/>
      <c r="OG56" s="654"/>
      <c r="OH56" s="654"/>
      <c r="OI56" s="654"/>
      <c r="OJ56" s="654"/>
      <c r="OK56" s="654"/>
      <c r="OL56" s="654"/>
      <c r="OM56" s="654"/>
      <c r="ON56" s="654"/>
      <c r="OO56" s="654"/>
      <c r="OP56" s="654"/>
      <c r="OQ56" s="654"/>
      <c r="OR56" s="654"/>
      <c r="OS56" s="654"/>
      <c r="OT56" s="654"/>
      <c r="OU56" s="654"/>
      <c r="OV56" s="654"/>
      <c r="OW56" s="654"/>
      <c r="OX56" s="654"/>
      <c r="OY56" s="654"/>
      <c r="OZ56" s="654"/>
      <c r="PA56" s="654"/>
      <c r="PB56" s="654"/>
      <c r="PC56" s="654"/>
      <c r="PD56" s="654"/>
      <c r="PE56" s="654"/>
      <c r="PF56" s="654"/>
      <c r="PG56" s="654"/>
      <c r="PH56" s="654"/>
      <c r="PI56" s="654"/>
      <c r="PJ56" s="654"/>
      <c r="PK56" s="654"/>
      <c r="PL56" s="654"/>
      <c r="PM56" s="654"/>
      <c r="PN56" s="654"/>
      <c r="PO56" s="654"/>
      <c r="PP56" s="654"/>
      <c r="PQ56" s="654"/>
      <c r="PR56" s="654"/>
      <c r="PS56" s="654"/>
      <c r="PT56" s="654"/>
      <c r="PU56" s="654"/>
      <c r="PV56" s="654"/>
      <c r="PW56" s="654"/>
      <c r="PX56" s="654"/>
      <c r="PY56" s="654"/>
      <c r="PZ56" s="654"/>
      <c r="QA56" s="654"/>
      <c r="QB56" s="654"/>
      <c r="QC56" s="654"/>
      <c r="QD56" s="654"/>
      <c r="QE56" s="654"/>
      <c r="QF56" s="654"/>
      <c r="QG56" s="654"/>
      <c r="QH56" s="654"/>
      <c r="QI56" s="654"/>
      <c r="QJ56" s="654"/>
      <c r="QK56" s="654"/>
      <c r="QL56" s="654"/>
      <c r="QM56" s="654"/>
      <c r="QN56" s="654"/>
      <c r="QO56" s="654"/>
      <c r="QP56" s="654"/>
      <c r="QQ56" s="654"/>
      <c r="QR56" s="654"/>
      <c r="QS56" s="654"/>
      <c r="QT56" s="654"/>
      <c r="QU56" s="654"/>
      <c r="QV56" s="654"/>
      <c r="QW56" s="654"/>
      <c r="QX56" s="654"/>
      <c r="QY56" s="654"/>
      <c r="QZ56" s="654"/>
      <c r="RA56" s="654"/>
      <c r="RB56" s="654"/>
      <c r="RC56" s="654"/>
      <c r="RD56" s="654"/>
      <c r="RE56" s="654"/>
      <c r="RF56" s="654"/>
      <c r="RG56" s="654"/>
      <c r="RH56" s="654"/>
      <c r="RI56" s="654"/>
      <c r="RJ56" s="654"/>
      <c r="RK56" s="654"/>
      <c r="RL56" s="654"/>
      <c r="RM56" s="654"/>
      <c r="RN56" s="654"/>
      <c r="RO56" s="654"/>
      <c r="RP56" s="654"/>
      <c r="RQ56" s="654"/>
      <c r="RR56" s="654"/>
      <c r="RS56" s="654"/>
      <c r="RT56" s="654"/>
      <c r="RU56" s="654"/>
      <c r="RV56" s="654"/>
      <c r="RW56" s="654"/>
      <c r="RX56" s="654"/>
      <c r="RY56" s="654"/>
      <c r="RZ56" s="654"/>
      <c r="SA56" s="654"/>
      <c r="SB56" s="654"/>
      <c r="SC56" s="654"/>
      <c r="SD56" s="654"/>
      <c r="SE56" s="654"/>
      <c r="SF56" s="654"/>
      <c r="SG56" s="654"/>
      <c r="SH56" s="654"/>
      <c r="SI56" s="654"/>
      <c r="SJ56" s="654"/>
      <c r="SK56" s="654"/>
      <c r="SL56" s="654"/>
      <c r="SM56" s="654"/>
      <c r="SN56" s="654"/>
      <c r="SO56" s="654"/>
      <c r="SP56" s="654"/>
      <c r="SQ56" s="654"/>
      <c r="SR56" s="654"/>
      <c r="SS56" s="654"/>
      <c r="ST56" s="654"/>
      <c r="SU56" s="654"/>
      <c r="SV56" s="654"/>
      <c r="SW56" s="654"/>
      <c r="SX56" s="654"/>
      <c r="SY56" s="654"/>
      <c r="SZ56" s="654"/>
      <c r="TA56" s="654"/>
      <c r="TB56" s="654"/>
      <c r="TC56" s="654"/>
      <c r="TD56" s="654"/>
      <c r="TE56" s="654"/>
      <c r="TF56" s="654"/>
      <c r="TG56" s="654"/>
      <c r="TH56" s="654"/>
      <c r="TI56" s="654"/>
      <c r="TJ56" s="654"/>
      <c r="TK56" s="654"/>
      <c r="TL56" s="654"/>
      <c r="TM56" s="654"/>
      <c r="TN56" s="654"/>
      <c r="TO56" s="654"/>
      <c r="TP56" s="654"/>
      <c r="TQ56" s="654"/>
      <c r="TR56" s="654"/>
      <c r="TS56" s="654"/>
      <c r="TT56" s="654"/>
      <c r="TU56" s="654"/>
      <c r="TV56" s="654"/>
      <c r="TW56" s="654"/>
      <c r="TX56" s="654"/>
      <c r="TY56" s="654"/>
      <c r="TZ56" s="654"/>
      <c r="UA56" s="654"/>
      <c r="UB56" s="654"/>
      <c r="UC56" s="654"/>
      <c r="UD56" s="654"/>
      <c r="UE56" s="654"/>
      <c r="UF56" s="654"/>
      <c r="UG56" s="654"/>
      <c r="UH56" s="654"/>
      <c r="UI56" s="654"/>
      <c r="UJ56" s="654"/>
      <c r="UK56" s="654"/>
      <c r="UL56" s="654"/>
      <c r="UM56" s="654"/>
      <c r="UN56" s="654"/>
      <c r="UO56" s="654"/>
      <c r="UP56" s="654"/>
      <c r="UQ56" s="654"/>
      <c r="UR56" s="654"/>
      <c r="US56" s="654"/>
      <c r="UT56" s="654"/>
      <c r="UU56" s="654"/>
      <c r="UV56" s="654"/>
      <c r="UW56" s="654"/>
      <c r="UX56" s="654"/>
      <c r="UY56" s="654"/>
      <c r="UZ56" s="654"/>
      <c r="VA56" s="654"/>
      <c r="VB56" s="654"/>
      <c r="VC56" s="654"/>
      <c r="VD56" s="654"/>
      <c r="VE56" s="654"/>
      <c r="VF56" s="654"/>
      <c r="VG56" s="654"/>
      <c r="VH56" s="654"/>
      <c r="VI56" s="654"/>
      <c r="VJ56" s="654"/>
      <c r="VK56" s="654"/>
      <c r="VL56" s="654"/>
      <c r="VM56" s="654"/>
      <c r="VN56" s="654"/>
      <c r="VO56" s="654"/>
      <c r="VP56" s="654"/>
      <c r="VQ56" s="654"/>
      <c r="VR56" s="654"/>
      <c r="VS56" s="654"/>
      <c r="VT56" s="654"/>
      <c r="VU56" s="654"/>
      <c r="VV56" s="654"/>
      <c r="VW56" s="654"/>
      <c r="VX56" s="654"/>
      <c r="VY56" s="654"/>
      <c r="VZ56" s="654"/>
      <c r="WA56" s="654"/>
      <c r="WB56" s="654"/>
      <c r="WC56" s="654"/>
      <c r="WD56" s="654"/>
      <c r="WE56" s="654"/>
      <c r="WF56" s="654"/>
      <c r="WG56" s="654"/>
      <c r="WH56" s="654"/>
      <c r="WI56" s="654"/>
      <c r="WJ56" s="654"/>
      <c r="WK56" s="654"/>
      <c r="WL56" s="654"/>
      <c r="WM56" s="654"/>
      <c r="WN56" s="654"/>
      <c r="WO56" s="654"/>
      <c r="WP56" s="654"/>
      <c r="WQ56" s="654"/>
      <c r="WR56" s="654"/>
      <c r="WS56" s="654"/>
      <c r="WT56" s="654"/>
      <c r="WU56" s="654"/>
      <c r="WV56" s="654"/>
      <c r="WW56" s="654"/>
      <c r="WX56" s="654"/>
      <c r="WY56" s="654"/>
      <c r="WZ56" s="654"/>
      <c r="XA56" s="654"/>
      <c r="XB56" s="654"/>
      <c r="XC56" s="654"/>
      <c r="XD56" s="654"/>
      <c r="XE56" s="654"/>
      <c r="XF56" s="654"/>
      <c r="XG56" s="654"/>
      <c r="XH56" s="654"/>
      <c r="XI56" s="654"/>
      <c r="XJ56" s="654"/>
      <c r="XK56" s="654"/>
      <c r="XL56" s="654"/>
      <c r="XM56" s="654"/>
      <c r="XN56" s="654"/>
      <c r="XO56" s="654"/>
      <c r="XP56" s="654"/>
      <c r="XQ56" s="654"/>
      <c r="XR56" s="654"/>
      <c r="XS56" s="654"/>
      <c r="XT56" s="654"/>
      <c r="XU56" s="654"/>
      <c r="XV56" s="654"/>
      <c r="XW56" s="654"/>
      <c r="XX56" s="654"/>
      <c r="XY56" s="654"/>
      <c r="XZ56" s="654"/>
      <c r="YA56" s="654"/>
      <c r="YB56" s="654"/>
      <c r="YC56" s="654"/>
      <c r="YD56" s="654"/>
      <c r="YE56" s="654"/>
      <c r="YF56" s="654"/>
      <c r="YG56" s="654"/>
      <c r="YH56" s="654"/>
      <c r="YI56" s="654"/>
      <c r="YJ56" s="654"/>
      <c r="YK56" s="654"/>
      <c r="YL56" s="654"/>
      <c r="YM56" s="654"/>
      <c r="YN56" s="654"/>
      <c r="YO56" s="654"/>
      <c r="YP56" s="654"/>
      <c r="YQ56" s="654"/>
      <c r="YR56" s="654"/>
      <c r="YS56" s="654"/>
      <c r="YT56" s="654"/>
      <c r="YU56" s="654"/>
      <c r="YV56" s="654"/>
      <c r="YW56" s="654"/>
      <c r="YX56" s="654"/>
      <c r="YY56" s="654"/>
      <c r="YZ56" s="654"/>
      <c r="ZA56" s="654"/>
      <c r="ZB56" s="654"/>
      <c r="ZC56" s="654"/>
      <c r="ZD56" s="654"/>
      <c r="ZE56" s="654"/>
      <c r="ZF56" s="654"/>
      <c r="ZG56" s="654"/>
      <c r="ZH56" s="654"/>
      <c r="ZI56" s="654"/>
      <c r="ZJ56" s="654"/>
      <c r="ZK56" s="654"/>
      <c r="ZL56" s="654"/>
      <c r="ZM56" s="654"/>
      <c r="ZN56" s="654"/>
      <c r="ZO56" s="654"/>
      <c r="ZP56" s="654"/>
      <c r="ZQ56" s="654"/>
      <c r="ZR56" s="654"/>
      <c r="ZS56" s="654"/>
      <c r="ZT56" s="654"/>
      <c r="ZU56" s="654"/>
      <c r="ZV56" s="654"/>
    </row>
    <row r="57" spans="1:698" s="598" customFormat="1" ht="25.5" customHeight="1">
      <c r="A57" s="654"/>
      <c r="B57" s="654"/>
      <c r="C57" s="654"/>
      <c r="D57" s="654"/>
      <c r="E57" s="654"/>
      <c r="F57" s="654"/>
      <c r="G57" s="654"/>
      <c r="H57" s="654"/>
      <c r="I57" s="654"/>
      <c r="J57" s="654"/>
      <c r="K57" s="654"/>
      <c r="L57" s="654"/>
      <c r="M57" s="654"/>
      <c r="N57" s="654"/>
      <c r="O57" s="654"/>
      <c r="P57" s="654"/>
      <c r="Q57" s="654"/>
      <c r="R57" s="654"/>
      <c r="S57" s="654"/>
      <c r="T57" s="654"/>
      <c r="U57" s="654"/>
      <c r="V57" s="654"/>
      <c r="W57" s="654"/>
      <c r="X57" s="654"/>
      <c r="Y57" s="654"/>
      <c r="Z57" s="654"/>
      <c r="AA57" s="654"/>
      <c r="AB57" s="654"/>
      <c r="AC57" s="654"/>
      <c r="AD57" s="654"/>
      <c r="AE57" s="654"/>
      <c r="AF57" s="654"/>
      <c r="AG57" s="654"/>
      <c r="AH57" s="654"/>
      <c r="AI57" s="654"/>
      <c r="AJ57" s="654"/>
      <c r="AK57" s="654"/>
      <c r="AL57" s="654"/>
      <c r="AM57" s="654"/>
      <c r="AN57" s="654"/>
      <c r="AO57" s="654"/>
      <c r="AP57" s="654"/>
      <c r="AQ57" s="654"/>
      <c r="AR57" s="654"/>
      <c r="AS57" s="654"/>
      <c r="AT57" s="654"/>
      <c r="AU57" s="654"/>
      <c r="AV57" s="654"/>
      <c r="AW57" s="654"/>
      <c r="AX57" s="654"/>
      <c r="AY57" s="654"/>
      <c r="AZ57" s="654"/>
      <c r="BA57" s="654"/>
      <c r="BB57" s="654"/>
      <c r="BC57" s="654"/>
      <c r="BD57" s="654"/>
      <c r="BE57" s="654"/>
      <c r="BF57" s="654"/>
      <c r="BG57" s="654"/>
      <c r="BH57" s="654"/>
      <c r="BI57" s="654"/>
      <c r="BJ57" s="654"/>
      <c r="BK57" s="654"/>
      <c r="BL57" s="654"/>
      <c r="BM57" s="654"/>
      <c r="BN57" s="654"/>
      <c r="BO57" s="654"/>
      <c r="BP57" s="654"/>
      <c r="BQ57" s="654"/>
      <c r="BR57" s="654"/>
      <c r="BS57" s="654"/>
      <c r="BT57" s="654"/>
      <c r="BU57" s="654"/>
      <c r="BV57" s="654"/>
      <c r="BW57" s="654"/>
      <c r="BX57" s="654"/>
      <c r="BY57" s="654"/>
      <c r="BZ57" s="654"/>
      <c r="CA57" s="654"/>
      <c r="CB57" s="654"/>
      <c r="CC57" s="654"/>
      <c r="CD57" s="654"/>
      <c r="CE57" s="654"/>
      <c r="CF57" s="654"/>
      <c r="CG57" s="654"/>
      <c r="CH57" s="654"/>
      <c r="CI57" s="654"/>
      <c r="CJ57" s="654"/>
      <c r="CK57" s="654"/>
      <c r="CL57" s="654"/>
      <c r="CM57" s="654"/>
      <c r="CN57" s="654"/>
      <c r="CO57" s="654"/>
      <c r="CP57" s="654"/>
      <c r="CQ57" s="654"/>
      <c r="CR57" s="654"/>
      <c r="CS57" s="654"/>
      <c r="CT57" s="654"/>
      <c r="CU57" s="654"/>
      <c r="CV57" s="654"/>
      <c r="CW57" s="654"/>
      <c r="CX57" s="654"/>
      <c r="CY57" s="654"/>
      <c r="CZ57" s="654"/>
      <c r="DA57" s="654"/>
      <c r="DB57" s="654"/>
      <c r="DC57" s="654"/>
      <c r="DD57" s="654"/>
      <c r="DE57" s="654"/>
      <c r="DF57" s="654"/>
      <c r="DG57" s="654"/>
      <c r="DH57" s="654"/>
      <c r="DI57" s="654"/>
      <c r="DJ57" s="654"/>
      <c r="DK57" s="654"/>
      <c r="DL57" s="654"/>
      <c r="DM57" s="654"/>
      <c r="DN57" s="654"/>
      <c r="DO57" s="654"/>
      <c r="DP57" s="654"/>
      <c r="DQ57" s="654"/>
      <c r="DR57" s="654"/>
      <c r="DS57" s="654"/>
      <c r="DT57" s="654"/>
      <c r="DU57" s="654"/>
      <c r="DV57" s="654"/>
      <c r="DW57" s="654"/>
      <c r="DX57" s="654"/>
      <c r="DY57" s="654"/>
      <c r="DZ57" s="654"/>
      <c r="EA57" s="654"/>
      <c r="EB57" s="654"/>
      <c r="EC57" s="654"/>
      <c r="ED57" s="654"/>
      <c r="EE57" s="654"/>
      <c r="EF57" s="654"/>
      <c r="EG57" s="654"/>
      <c r="EH57" s="654"/>
      <c r="EI57" s="654"/>
      <c r="EJ57" s="654"/>
      <c r="EK57" s="654"/>
      <c r="EL57" s="654"/>
      <c r="EM57" s="654"/>
      <c r="EN57" s="654"/>
      <c r="EO57" s="654"/>
      <c r="EP57" s="654"/>
      <c r="EQ57" s="654"/>
      <c r="ER57" s="654"/>
      <c r="ES57" s="654"/>
      <c r="ET57" s="654"/>
      <c r="EU57" s="654"/>
      <c r="EV57" s="654"/>
      <c r="EW57" s="654"/>
      <c r="EX57" s="654"/>
      <c r="EY57" s="654"/>
      <c r="EZ57" s="654"/>
      <c r="FA57" s="654"/>
      <c r="FB57" s="654"/>
      <c r="FC57" s="654"/>
      <c r="FD57" s="654"/>
      <c r="FE57" s="654"/>
      <c r="FF57" s="654"/>
      <c r="FG57" s="654"/>
      <c r="FH57" s="654"/>
      <c r="FI57" s="654"/>
      <c r="FJ57" s="654"/>
      <c r="FK57" s="654"/>
      <c r="FL57" s="654"/>
      <c r="FM57" s="654"/>
      <c r="FN57" s="654"/>
      <c r="FO57" s="654"/>
      <c r="FP57" s="654"/>
      <c r="FQ57" s="654"/>
      <c r="FR57" s="654"/>
      <c r="FS57" s="654"/>
      <c r="FT57" s="654"/>
      <c r="FU57" s="654"/>
      <c r="FV57" s="654"/>
      <c r="FW57" s="654"/>
      <c r="FX57" s="654"/>
      <c r="FY57" s="654"/>
      <c r="FZ57" s="654"/>
      <c r="GA57" s="654"/>
      <c r="GB57" s="654"/>
      <c r="GC57" s="654"/>
      <c r="GD57" s="654"/>
      <c r="GE57" s="654"/>
      <c r="GF57" s="654"/>
      <c r="GG57" s="654"/>
      <c r="GH57" s="654"/>
      <c r="GI57" s="654"/>
      <c r="GJ57" s="654"/>
      <c r="GK57" s="654"/>
      <c r="GL57" s="654"/>
      <c r="GM57" s="654"/>
      <c r="GN57" s="654"/>
      <c r="GO57" s="654"/>
      <c r="GP57" s="654"/>
      <c r="GQ57" s="654"/>
      <c r="GR57" s="654"/>
      <c r="GS57" s="654"/>
      <c r="GT57" s="654"/>
      <c r="GU57" s="654"/>
      <c r="GV57" s="654"/>
      <c r="GW57" s="654"/>
      <c r="GX57" s="654"/>
      <c r="GY57" s="654"/>
      <c r="GZ57" s="654"/>
      <c r="HA57" s="654"/>
      <c r="HB57" s="654"/>
      <c r="HC57" s="654"/>
      <c r="HD57" s="654"/>
      <c r="HE57" s="654"/>
      <c r="HF57" s="654"/>
      <c r="HG57" s="654"/>
      <c r="HH57" s="654"/>
      <c r="HI57" s="654"/>
      <c r="HJ57" s="654"/>
      <c r="HK57" s="654"/>
      <c r="HL57" s="654"/>
      <c r="HM57" s="654"/>
      <c r="HN57" s="654"/>
      <c r="HO57" s="654"/>
      <c r="HP57" s="654"/>
      <c r="HQ57" s="654"/>
      <c r="HR57" s="654"/>
      <c r="HS57" s="654"/>
      <c r="HT57" s="654"/>
      <c r="HU57" s="654"/>
      <c r="HV57" s="654"/>
      <c r="HW57" s="654"/>
      <c r="HX57" s="654"/>
      <c r="HY57" s="654"/>
      <c r="HZ57" s="654"/>
      <c r="IA57" s="654"/>
      <c r="IB57" s="654"/>
      <c r="IC57" s="654"/>
      <c r="ID57" s="654"/>
      <c r="IE57" s="654"/>
      <c r="IF57" s="654"/>
      <c r="IG57" s="654"/>
      <c r="IH57" s="654"/>
      <c r="II57" s="654"/>
      <c r="IJ57" s="654"/>
      <c r="IK57" s="654"/>
      <c r="IL57" s="654"/>
      <c r="IM57" s="654"/>
      <c r="IN57" s="654"/>
      <c r="IO57" s="654"/>
      <c r="IP57" s="654"/>
      <c r="IQ57" s="654"/>
      <c r="IR57" s="654"/>
      <c r="IS57" s="654"/>
      <c r="IT57" s="654"/>
      <c r="IU57" s="654"/>
      <c r="IV57" s="654"/>
      <c r="IW57" s="654"/>
      <c r="IX57" s="654"/>
      <c r="IY57" s="654"/>
      <c r="IZ57" s="654"/>
      <c r="JA57" s="654"/>
      <c r="JB57" s="654"/>
      <c r="JC57" s="654"/>
      <c r="JD57" s="654"/>
      <c r="JE57" s="654"/>
      <c r="JF57" s="654"/>
      <c r="JG57" s="654"/>
      <c r="JH57" s="654"/>
      <c r="JI57" s="654"/>
      <c r="JJ57" s="654"/>
      <c r="JK57" s="654"/>
      <c r="JL57" s="654"/>
      <c r="JM57" s="654"/>
      <c r="JN57" s="654"/>
      <c r="JO57" s="654"/>
      <c r="JP57" s="654"/>
      <c r="JQ57" s="654"/>
      <c r="JR57" s="654"/>
      <c r="JS57" s="654"/>
      <c r="JT57" s="654"/>
      <c r="JU57" s="654"/>
      <c r="JV57" s="654"/>
      <c r="JW57" s="654"/>
      <c r="JX57" s="654"/>
      <c r="JY57" s="654"/>
      <c r="JZ57" s="654"/>
      <c r="KA57" s="654"/>
      <c r="KB57" s="654"/>
      <c r="KC57" s="654"/>
      <c r="KD57" s="654"/>
      <c r="KE57" s="654"/>
      <c r="KF57" s="654"/>
      <c r="KG57" s="654"/>
      <c r="KH57" s="654"/>
      <c r="KI57" s="654"/>
      <c r="KJ57" s="654"/>
      <c r="KK57" s="654"/>
      <c r="KL57" s="654"/>
      <c r="KM57" s="654"/>
      <c r="KN57" s="654"/>
      <c r="KO57" s="654"/>
      <c r="KP57" s="654"/>
      <c r="KQ57" s="654"/>
      <c r="KR57" s="654"/>
      <c r="KS57" s="654"/>
      <c r="KT57" s="654"/>
      <c r="KU57" s="654"/>
      <c r="KV57" s="654"/>
      <c r="KW57" s="654"/>
      <c r="KX57" s="654"/>
      <c r="KY57" s="654"/>
      <c r="KZ57" s="654"/>
      <c r="LA57" s="654"/>
      <c r="LB57" s="654"/>
      <c r="LC57" s="654"/>
      <c r="LD57" s="654"/>
      <c r="LE57" s="654"/>
      <c r="LF57" s="654"/>
      <c r="LG57" s="654"/>
      <c r="LH57" s="654"/>
      <c r="LI57" s="654"/>
      <c r="LJ57" s="654"/>
      <c r="LK57" s="654"/>
      <c r="LL57" s="654"/>
      <c r="LM57" s="654"/>
      <c r="LN57" s="654"/>
      <c r="LO57" s="654"/>
      <c r="LP57" s="654"/>
      <c r="LQ57" s="654"/>
      <c r="LR57" s="654"/>
      <c r="LS57" s="654"/>
      <c r="LT57" s="654"/>
      <c r="LU57" s="654"/>
      <c r="LV57" s="654"/>
      <c r="LW57" s="654"/>
      <c r="LX57" s="654"/>
      <c r="LY57" s="654"/>
      <c r="LZ57" s="654"/>
      <c r="MA57" s="654"/>
      <c r="MB57" s="654"/>
      <c r="MC57" s="654"/>
      <c r="MD57" s="654"/>
      <c r="ME57" s="654"/>
      <c r="MF57" s="654"/>
      <c r="MG57" s="654"/>
      <c r="MH57" s="654"/>
      <c r="MI57" s="654"/>
      <c r="MJ57" s="654"/>
      <c r="MK57" s="654"/>
      <c r="ML57" s="654"/>
      <c r="MM57" s="654"/>
      <c r="MN57" s="654"/>
      <c r="MO57" s="654"/>
      <c r="MP57" s="654"/>
      <c r="MQ57" s="654"/>
      <c r="MR57" s="654"/>
      <c r="MS57" s="654"/>
      <c r="MT57" s="654"/>
      <c r="MU57" s="654"/>
      <c r="MV57" s="654"/>
      <c r="MW57" s="654"/>
      <c r="MX57" s="654"/>
      <c r="MY57" s="654"/>
      <c r="MZ57" s="654"/>
      <c r="NA57" s="654"/>
      <c r="NB57" s="654"/>
      <c r="NC57" s="654"/>
      <c r="ND57" s="654"/>
      <c r="NE57" s="654"/>
      <c r="NF57" s="654"/>
      <c r="NG57" s="654"/>
      <c r="NH57" s="654"/>
      <c r="NI57" s="654"/>
      <c r="NJ57" s="654"/>
      <c r="NK57" s="654"/>
      <c r="NL57" s="654"/>
      <c r="NM57" s="654"/>
      <c r="NN57" s="654"/>
      <c r="NO57" s="654"/>
      <c r="NP57" s="654"/>
      <c r="NQ57" s="654"/>
      <c r="NR57" s="654"/>
      <c r="NS57" s="654"/>
      <c r="NT57" s="654"/>
      <c r="NU57" s="654"/>
      <c r="NV57" s="654"/>
      <c r="NW57" s="654"/>
      <c r="NX57" s="654"/>
      <c r="NY57" s="654"/>
      <c r="NZ57" s="654"/>
      <c r="OA57" s="654"/>
      <c r="OB57" s="654"/>
      <c r="OC57" s="654"/>
      <c r="OD57" s="654"/>
      <c r="OE57" s="654"/>
      <c r="OF57" s="654"/>
      <c r="OG57" s="654"/>
      <c r="OH57" s="654"/>
      <c r="OI57" s="654"/>
      <c r="OJ57" s="654"/>
      <c r="OK57" s="654"/>
      <c r="OL57" s="654"/>
      <c r="OM57" s="654"/>
      <c r="ON57" s="654"/>
      <c r="OO57" s="654"/>
      <c r="OP57" s="654"/>
      <c r="OQ57" s="654"/>
      <c r="OR57" s="654"/>
      <c r="OS57" s="654"/>
      <c r="OT57" s="654"/>
      <c r="OU57" s="654"/>
      <c r="OV57" s="654"/>
      <c r="OW57" s="654"/>
      <c r="OX57" s="654"/>
      <c r="OY57" s="654"/>
      <c r="OZ57" s="654"/>
      <c r="PA57" s="654"/>
      <c r="PB57" s="654"/>
      <c r="PC57" s="654"/>
      <c r="PD57" s="654"/>
      <c r="PE57" s="654"/>
      <c r="PF57" s="654"/>
      <c r="PG57" s="654"/>
      <c r="PH57" s="654"/>
      <c r="PI57" s="654"/>
      <c r="PJ57" s="654"/>
      <c r="PK57" s="654"/>
      <c r="PL57" s="654"/>
      <c r="PM57" s="654"/>
      <c r="PN57" s="654"/>
      <c r="PO57" s="654"/>
      <c r="PP57" s="654"/>
      <c r="PQ57" s="654"/>
      <c r="PR57" s="654"/>
      <c r="PS57" s="654"/>
      <c r="PT57" s="654"/>
      <c r="PU57" s="654"/>
      <c r="PV57" s="654"/>
      <c r="PW57" s="654"/>
      <c r="PX57" s="654"/>
      <c r="PY57" s="654"/>
      <c r="PZ57" s="654"/>
      <c r="QA57" s="654"/>
      <c r="QB57" s="654"/>
      <c r="QC57" s="654"/>
      <c r="QD57" s="654"/>
      <c r="QE57" s="654"/>
      <c r="QF57" s="654"/>
      <c r="QG57" s="654"/>
      <c r="QH57" s="654"/>
      <c r="QI57" s="654"/>
      <c r="QJ57" s="654"/>
      <c r="QK57" s="654"/>
      <c r="QL57" s="654"/>
      <c r="QM57" s="654"/>
      <c r="QN57" s="654"/>
      <c r="QO57" s="654"/>
      <c r="QP57" s="654"/>
      <c r="QQ57" s="654"/>
      <c r="QR57" s="654"/>
      <c r="QS57" s="654"/>
      <c r="QT57" s="654"/>
      <c r="QU57" s="654"/>
      <c r="QV57" s="654"/>
      <c r="QW57" s="654"/>
      <c r="QX57" s="654"/>
      <c r="QY57" s="654"/>
      <c r="QZ57" s="654"/>
      <c r="RA57" s="654"/>
      <c r="RB57" s="654"/>
      <c r="RC57" s="654"/>
      <c r="RD57" s="654"/>
      <c r="RE57" s="654"/>
      <c r="RF57" s="654"/>
      <c r="RG57" s="654"/>
      <c r="RH57" s="654"/>
      <c r="RI57" s="654"/>
      <c r="RJ57" s="654"/>
      <c r="RK57" s="654"/>
      <c r="RL57" s="654"/>
      <c r="RM57" s="654"/>
      <c r="RN57" s="654"/>
      <c r="RO57" s="654"/>
      <c r="RP57" s="654"/>
      <c r="RQ57" s="654"/>
      <c r="RR57" s="654"/>
      <c r="RS57" s="654"/>
      <c r="RT57" s="654"/>
      <c r="RU57" s="654"/>
      <c r="RV57" s="654"/>
      <c r="RW57" s="654"/>
      <c r="RX57" s="654"/>
      <c r="RY57" s="654"/>
      <c r="RZ57" s="654"/>
      <c r="SA57" s="654"/>
      <c r="SB57" s="654"/>
      <c r="SC57" s="654"/>
      <c r="SD57" s="654"/>
      <c r="SE57" s="654"/>
      <c r="SF57" s="654"/>
      <c r="SG57" s="654"/>
      <c r="SH57" s="654"/>
      <c r="SI57" s="654"/>
      <c r="SJ57" s="654"/>
      <c r="SK57" s="654"/>
      <c r="SL57" s="654"/>
      <c r="SM57" s="654"/>
      <c r="SN57" s="654"/>
      <c r="SO57" s="654"/>
      <c r="SP57" s="654"/>
      <c r="SQ57" s="654"/>
      <c r="SR57" s="654"/>
      <c r="SS57" s="654"/>
      <c r="ST57" s="654"/>
      <c r="SU57" s="654"/>
      <c r="SV57" s="654"/>
      <c r="SW57" s="654"/>
      <c r="SX57" s="654"/>
      <c r="SY57" s="654"/>
      <c r="SZ57" s="654"/>
      <c r="TA57" s="654"/>
      <c r="TB57" s="654"/>
      <c r="TC57" s="654"/>
      <c r="TD57" s="654"/>
      <c r="TE57" s="654"/>
      <c r="TF57" s="654"/>
      <c r="TG57" s="654"/>
      <c r="TH57" s="654"/>
      <c r="TI57" s="654"/>
      <c r="TJ57" s="654"/>
      <c r="TK57" s="654"/>
      <c r="TL57" s="654"/>
      <c r="TM57" s="654"/>
      <c r="TN57" s="654"/>
      <c r="TO57" s="654"/>
      <c r="TP57" s="654"/>
      <c r="TQ57" s="654"/>
      <c r="TR57" s="654"/>
      <c r="TS57" s="654"/>
      <c r="TT57" s="654"/>
      <c r="TU57" s="654"/>
      <c r="TV57" s="654"/>
      <c r="TW57" s="654"/>
      <c r="TX57" s="654"/>
      <c r="TY57" s="654"/>
      <c r="TZ57" s="654"/>
      <c r="UA57" s="654"/>
      <c r="UB57" s="654"/>
      <c r="UC57" s="654"/>
      <c r="UD57" s="654"/>
      <c r="UE57" s="654"/>
      <c r="UF57" s="654"/>
      <c r="UG57" s="654"/>
      <c r="UH57" s="654"/>
      <c r="UI57" s="654"/>
      <c r="UJ57" s="654"/>
      <c r="UK57" s="654"/>
      <c r="UL57" s="654"/>
      <c r="UM57" s="654"/>
      <c r="UN57" s="654"/>
      <c r="UO57" s="654"/>
      <c r="UP57" s="654"/>
      <c r="UQ57" s="654"/>
      <c r="UR57" s="654"/>
      <c r="US57" s="654"/>
      <c r="UT57" s="654"/>
      <c r="UU57" s="654"/>
      <c r="UV57" s="654"/>
      <c r="UW57" s="654"/>
      <c r="UX57" s="654"/>
      <c r="UY57" s="654"/>
      <c r="UZ57" s="654"/>
      <c r="VA57" s="654"/>
      <c r="VB57" s="654"/>
      <c r="VC57" s="654"/>
      <c r="VD57" s="654"/>
      <c r="VE57" s="654"/>
      <c r="VF57" s="654"/>
      <c r="VG57" s="654"/>
      <c r="VH57" s="654"/>
      <c r="VI57" s="654"/>
      <c r="VJ57" s="654"/>
      <c r="VK57" s="654"/>
      <c r="VL57" s="654"/>
      <c r="VM57" s="654"/>
      <c r="VN57" s="654"/>
      <c r="VO57" s="654"/>
      <c r="VP57" s="654"/>
      <c r="VQ57" s="654"/>
      <c r="VR57" s="654"/>
      <c r="VS57" s="654"/>
      <c r="VT57" s="654"/>
      <c r="VU57" s="654"/>
      <c r="VV57" s="654"/>
      <c r="VW57" s="654"/>
      <c r="VX57" s="654"/>
      <c r="VY57" s="654"/>
      <c r="VZ57" s="654"/>
      <c r="WA57" s="654"/>
      <c r="WB57" s="654"/>
      <c r="WC57" s="654"/>
      <c r="WD57" s="654"/>
      <c r="WE57" s="654"/>
      <c r="WF57" s="654"/>
      <c r="WG57" s="654"/>
      <c r="WH57" s="654"/>
      <c r="WI57" s="654"/>
      <c r="WJ57" s="654"/>
      <c r="WK57" s="654"/>
      <c r="WL57" s="654"/>
      <c r="WM57" s="654"/>
      <c r="WN57" s="654"/>
      <c r="WO57" s="654"/>
      <c r="WP57" s="654"/>
      <c r="WQ57" s="654"/>
      <c r="WR57" s="654"/>
      <c r="WS57" s="654"/>
      <c r="WT57" s="654"/>
      <c r="WU57" s="654"/>
      <c r="WV57" s="654"/>
      <c r="WW57" s="654"/>
      <c r="WX57" s="654"/>
      <c r="WY57" s="654"/>
      <c r="WZ57" s="654"/>
      <c r="XA57" s="654"/>
      <c r="XB57" s="654"/>
      <c r="XC57" s="654"/>
      <c r="XD57" s="654"/>
      <c r="XE57" s="654"/>
      <c r="XF57" s="654"/>
      <c r="XG57" s="654"/>
      <c r="XH57" s="654"/>
      <c r="XI57" s="654"/>
      <c r="XJ57" s="654"/>
      <c r="XK57" s="654"/>
      <c r="XL57" s="654"/>
      <c r="XM57" s="654"/>
      <c r="XN57" s="654"/>
      <c r="XO57" s="654"/>
      <c r="XP57" s="654"/>
      <c r="XQ57" s="654"/>
      <c r="XR57" s="654"/>
      <c r="XS57" s="654"/>
      <c r="XT57" s="654"/>
      <c r="XU57" s="654"/>
      <c r="XV57" s="654"/>
      <c r="XW57" s="654"/>
      <c r="XX57" s="654"/>
      <c r="XY57" s="654"/>
      <c r="XZ57" s="654"/>
      <c r="YA57" s="654"/>
      <c r="YB57" s="654"/>
      <c r="YC57" s="654"/>
      <c r="YD57" s="654"/>
      <c r="YE57" s="654"/>
      <c r="YF57" s="654"/>
      <c r="YG57" s="654"/>
      <c r="YH57" s="654"/>
      <c r="YI57" s="654"/>
      <c r="YJ57" s="654"/>
      <c r="YK57" s="654"/>
      <c r="YL57" s="654"/>
      <c r="YM57" s="654"/>
      <c r="YN57" s="654"/>
      <c r="YO57" s="654"/>
      <c r="YP57" s="654"/>
      <c r="YQ57" s="654"/>
      <c r="YR57" s="654"/>
      <c r="YS57" s="654"/>
      <c r="YT57" s="654"/>
      <c r="YU57" s="654"/>
      <c r="YV57" s="654"/>
      <c r="YW57" s="654"/>
      <c r="YX57" s="654"/>
      <c r="YY57" s="654"/>
      <c r="YZ57" s="654"/>
      <c r="ZA57" s="654"/>
      <c r="ZB57" s="654"/>
      <c r="ZC57" s="654"/>
      <c r="ZD57" s="654"/>
      <c r="ZE57" s="654"/>
      <c r="ZF57" s="654"/>
      <c r="ZG57" s="654"/>
      <c r="ZH57" s="654"/>
      <c r="ZI57" s="654"/>
      <c r="ZJ57" s="654"/>
      <c r="ZK57" s="654"/>
      <c r="ZL57" s="654"/>
      <c r="ZM57" s="654"/>
      <c r="ZN57" s="654"/>
      <c r="ZO57" s="654"/>
      <c r="ZP57" s="654"/>
      <c r="ZQ57" s="654"/>
      <c r="ZR57" s="654"/>
      <c r="ZS57" s="654"/>
      <c r="ZT57" s="654"/>
      <c r="ZU57" s="654"/>
      <c r="ZV57" s="654"/>
    </row>
    <row r="58" spans="1:698" s="621" customFormat="1">
      <c r="A58" s="654"/>
      <c r="B58" s="654"/>
      <c r="C58" s="654"/>
      <c r="D58" s="654"/>
      <c r="E58" s="654"/>
      <c r="F58" s="654"/>
      <c r="G58" s="654"/>
      <c r="H58" s="654"/>
      <c r="I58" s="654"/>
      <c r="J58" s="654"/>
      <c r="K58" s="654"/>
      <c r="L58" s="654"/>
      <c r="M58" s="654"/>
      <c r="N58" s="654"/>
      <c r="O58" s="654"/>
      <c r="P58" s="654"/>
      <c r="Q58" s="654"/>
      <c r="R58" s="654"/>
      <c r="S58" s="654"/>
      <c r="T58" s="654"/>
      <c r="U58" s="654"/>
      <c r="V58" s="654"/>
      <c r="W58" s="654"/>
      <c r="X58" s="654"/>
      <c r="Y58" s="654"/>
      <c r="Z58" s="654"/>
      <c r="AA58" s="654"/>
      <c r="AB58" s="654"/>
      <c r="AC58" s="654"/>
      <c r="AD58" s="654"/>
      <c r="AE58" s="654"/>
      <c r="AF58" s="654"/>
      <c r="AG58" s="654"/>
      <c r="AH58" s="654"/>
      <c r="AI58" s="654"/>
      <c r="AJ58" s="654"/>
      <c r="AK58" s="654"/>
      <c r="AL58" s="654"/>
      <c r="AM58" s="654"/>
      <c r="AN58" s="654"/>
      <c r="AO58" s="654"/>
      <c r="AP58" s="654"/>
      <c r="AQ58" s="654"/>
      <c r="AR58" s="654"/>
      <c r="AS58" s="654"/>
      <c r="AT58" s="654"/>
      <c r="AU58" s="654"/>
      <c r="AV58" s="654"/>
      <c r="AW58" s="654"/>
      <c r="AX58" s="654"/>
      <c r="AY58" s="654"/>
      <c r="AZ58" s="654"/>
      <c r="BA58" s="654"/>
      <c r="BB58" s="654"/>
      <c r="BC58" s="654"/>
      <c r="BD58" s="654"/>
      <c r="BE58" s="654"/>
      <c r="BF58" s="654"/>
      <c r="BG58" s="654"/>
      <c r="BH58" s="654"/>
      <c r="BI58" s="654"/>
      <c r="BJ58" s="654"/>
      <c r="BK58" s="654"/>
      <c r="BL58" s="654"/>
      <c r="BM58" s="654"/>
      <c r="BN58" s="654"/>
      <c r="BO58" s="654"/>
      <c r="BP58" s="654"/>
      <c r="BQ58" s="654"/>
      <c r="BR58" s="654"/>
      <c r="BS58" s="654"/>
      <c r="BT58" s="654"/>
      <c r="BU58" s="654"/>
      <c r="BV58" s="654"/>
      <c r="BW58" s="654"/>
      <c r="BX58" s="654"/>
      <c r="BY58" s="654"/>
      <c r="BZ58" s="654"/>
      <c r="CA58" s="654"/>
      <c r="CB58" s="654"/>
      <c r="CC58" s="654"/>
      <c r="CD58" s="654"/>
      <c r="CE58" s="654"/>
      <c r="CF58" s="654"/>
      <c r="CG58" s="654"/>
      <c r="CH58" s="654"/>
      <c r="CI58" s="654"/>
      <c r="CJ58" s="654"/>
      <c r="CK58" s="654"/>
      <c r="CL58" s="654"/>
      <c r="CM58" s="654"/>
      <c r="CN58" s="654"/>
      <c r="CO58" s="654"/>
      <c r="CP58" s="654"/>
      <c r="CQ58" s="654"/>
      <c r="CR58" s="654"/>
      <c r="CS58" s="654"/>
      <c r="CT58" s="654"/>
      <c r="CU58" s="654"/>
      <c r="CV58" s="654"/>
      <c r="CW58" s="654"/>
      <c r="CX58" s="654"/>
      <c r="CY58" s="654"/>
      <c r="CZ58" s="654"/>
      <c r="DA58" s="654"/>
      <c r="DB58" s="654"/>
      <c r="DC58" s="654"/>
      <c r="DD58" s="654"/>
      <c r="DE58" s="654"/>
      <c r="DF58" s="654"/>
      <c r="DG58" s="654"/>
      <c r="DH58" s="654"/>
      <c r="DI58" s="654"/>
      <c r="DJ58" s="654"/>
      <c r="DK58" s="654"/>
      <c r="DL58" s="654"/>
      <c r="DM58" s="654"/>
      <c r="DN58" s="654"/>
      <c r="DO58" s="654"/>
      <c r="DP58" s="654"/>
      <c r="DQ58" s="654"/>
      <c r="DR58" s="654"/>
      <c r="DS58" s="654"/>
      <c r="DT58" s="654"/>
      <c r="DU58" s="654"/>
      <c r="DV58" s="654"/>
      <c r="DW58" s="654"/>
      <c r="DX58" s="654"/>
      <c r="DY58" s="654"/>
      <c r="DZ58" s="654"/>
      <c r="EA58" s="654"/>
      <c r="EB58" s="654"/>
      <c r="EC58" s="654"/>
      <c r="ED58" s="654"/>
      <c r="EE58" s="654"/>
      <c r="EF58" s="654"/>
      <c r="EG58" s="654"/>
      <c r="EH58" s="654"/>
      <c r="EI58" s="654"/>
      <c r="EJ58" s="654"/>
      <c r="EK58" s="654"/>
      <c r="EL58" s="654"/>
      <c r="EM58" s="654"/>
      <c r="EN58" s="654"/>
      <c r="EO58" s="654"/>
      <c r="EP58" s="654"/>
      <c r="EQ58" s="654"/>
      <c r="ER58" s="654"/>
      <c r="ES58" s="654"/>
      <c r="ET58" s="654"/>
      <c r="EU58" s="654"/>
      <c r="EV58" s="654"/>
      <c r="EW58" s="654"/>
      <c r="EX58" s="654"/>
      <c r="EY58" s="654"/>
      <c r="EZ58" s="654"/>
      <c r="FA58" s="654"/>
      <c r="FB58" s="654"/>
      <c r="FC58" s="654"/>
      <c r="FD58" s="654"/>
      <c r="FE58" s="654"/>
      <c r="FF58" s="654"/>
      <c r="FG58" s="654"/>
      <c r="FH58" s="654"/>
      <c r="FI58" s="654"/>
      <c r="FJ58" s="654"/>
      <c r="FK58" s="654"/>
      <c r="FL58" s="654"/>
      <c r="FM58" s="654"/>
      <c r="FN58" s="654"/>
      <c r="FO58" s="654"/>
      <c r="FP58" s="654"/>
      <c r="FQ58" s="654"/>
      <c r="FR58" s="654"/>
      <c r="FS58" s="654"/>
      <c r="FT58" s="654"/>
      <c r="FU58" s="654"/>
      <c r="FV58" s="654"/>
      <c r="FW58" s="654"/>
      <c r="FX58" s="654"/>
      <c r="FY58" s="654"/>
      <c r="FZ58" s="654"/>
      <c r="GA58" s="654"/>
      <c r="GB58" s="654"/>
      <c r="GC58" s="654"/>
      <c r="GD58" s="654"/>
      <c r="GE58" s="654"/>
      <c r="GF58" s="654"/>
      <c r="GG58" s="654"/>
      <c r="GH58" s="654"/>
      <c r="GI58" s="654"/>
      <c r="GJ58" s="654"/>
      <c r="GK58" s="654"/>
      <c r="GL58" s="654"/>
      <c r="GM58" s="654"/>
      <c r="GN58" s="654"/>
      <c r="GO58" s="654"/>
      <c r="GP58" s="654"/>
      <c r="GQ58" s="654"/>
      <c r="GR58" s="654"/>
      <c r="GS58" s="654"/>
      <c r="GT58" s="654"/>
      <c r="GU58" s="654"/>
      <c r="GV58" s="654"/>
      <c r="GW58" s="654"/>
      <c r="GX58" s="654"/>
      <c r="GY58" s="654"/>
      <c r="GZ58" s="654"/>
      <c r="HA58" s="654"/>
      <c r="HB58" s="654"/>
      <c r="HC58" s="654"/>
      <c r="HD58" s="654"/>
      <c r="HE58" s="654"/>
      <c r="HF58" s="654"/>
      <c r="HG58" s="654"/>
      <c r="HH58" s="654"/>
      <c r="HI58" s="654"/>
      <c r="HJ58" s="654"/>
      <c r="HK58" s="654"/>
      <c r="HL58" s="654"/>
      <c r="HM58" s="654"/>
      <c r="HN58" s="654"/>
      <c r="HO58" s="654"/>
      <c r="HP58" s="654"/>
      <c r="HQ58" s="654"/>
      <c r="HR58" s="654"/>
      <c r="HS58" s="654"/>
      <c r="HT58" s="654"/>
      <c r="HU58" s="654"/>
      <c r="HV58" s="654"/>
      <c r="HW58" s="654"/>
      <c r="HX58" s="654"/>
      <c r="HY58" s="654"/>
      <c r="HZ58" s="654"/>
      <c r="IA58" s="654"/>
      <c r="IB58" s="654"/>
      <c r="IC58" s="654"/>
      <c r="ID58" s="654"/>
      <c r="IE58" s="654"/>
      <c r="IF58" s="654"/>
      <c r="IG58" s="654"/>
      <c r="IH58" s="654"/>
      <c r="II58" s="654"/>
      <c r="IJ58" s="654"/>
      <c r="IK58" s="654"/>
      <c r="IL58" s="654"/>
      <c r="IM58" s="654"/>
      <c r="IN58" s="654"/>
      <c r="IO58" s="654"/>
      <c r="IP58" s="654"/>
      <c r="IQ58" s="654"/>
      <c r="IR58" s="654"/>
      <c r="IS58" s="654"/>
      <c r="IT58" s="654"/>
      <c r="IU58" s="654"/>
      <c r="IV58" s="654"/>
      <c r="IW58" s="654"/>
      <c r="IX58" s="654"/>
      <c r="IY58" s="654"/>
      <c r="IZ58" s="654"/>
      <c r="JA58" s="654"/>
      <c r="JB58" s="654"/>
      <c r="JC58" s="654"/>
      <c r="JD58" s="654"/>
      <c r="JE58" s="654"/>
      <c r="JF58" s="654"/>
      <c r="JG58" s="654"/>
      <c r="JH58" s="654"/>
      <c r="JI58" s="654"/>
      <c r="JJ58" s="654"/>
      <c r="JK58" s="654"/>
      <c r="JL58" s="654"/>
      <c r="JM58" s="654"/>
      <c r="JN58" s="654"/>
      <c r="JO58" s="654"/>
      <c r="JP58" s="654"/>
      <c r="JQ58" s="654"/>
      <c r="JR58" s="654"/>
      <c r="JS58" s="654"/>
      <c r="JT58" s="654"/>
      <c r="JU58" s="654"/>
      <c r="JV58" s="654"/>
      <c r="JW58" s="654"/>
      <c r="JX58" s="654"/>
      <c r="JY58" s="654"/>
      <c r="JZ58" s="654"/>
      <c r="KA58" s="654"/>
      <c r="KB58" s="654"/>
      <c r="KC58" s="654"/>
      <c r="KD58" s="654"/>
      <c r="KE58" s="654"/>
      <c r="KF58" s="654"/>
      <c r="KG58" s="654"/>
      <c r="KH58" s="654"/>
      <c r="KI58" s="654"/>
      <c r="KJ58" s="654"/>
      <c r="KK58" s="654"/>
      <c r="KL58" s="654"/>
      <c r="KM58" s="654"/>
      <c r="KN58" s="654"/>
      <c r="KO58" s="654"/>
      <c r="KP58" s="654"/>
      <c r="KQ58" s="654"/>
      <c r="KR58" s="654"/>
      <c r="KS58" s="654"/>
      <c r="KT58" s="654"/>
      <c r="KU58" s="654"/>
      <c r="KV58" s="654"/>
      <c r="KW58" s="654"/>
      <c r="KX58" s="654"/>
      <c r="KY58" s="654"/>
      <c r="KZ58" s="654"/>
      <c r="LA58" s="654"/>
      <c r="LB58" s="654"/>
      <c r="LC58" s="654"/>
      <c r="LD58" s="654"/>
      <c r="LE58" s="654"/>
      <c r="LF58" s="654"/>
      <c r="LG58" s="654"/>
      <c r="LH58" s="654"/>
      <c r="LI58" s="654"/>
      <c r="LJ58" s="654"/>
      <c r="LK58" s="654"/>
      <c r="LL58" s="654"/>
      <c r="LM58" s="654"/>
      <c r="LN58" s="654"/>
      <c r="LO58" s="654"/>
      <c r="LP58" s="654"/>
      <c r="LQ58" s="654"/>
      <c r="LR58" s="654"/>
      <c r="LS58" s="654"/>
      <c r="LT58" s="654"/>
      <c r="LU58" s="654"/>
      <c r="LV58" s="654"/>
      <c r="LW58" s="654"/>
      <c r="LX58" s="654"/>
      <c r="LY58" s="654"/>
      <c r="LZ58" s="654"/>
      <c r="MA58" s="654"/>
      <c r="MB58" s="654"/>
      <c r="MC58" s="654"/>
      <c r="MD58" s="654"/>
      <c r="ME58" s="654"/>
      <c r="MF58" s="654"/>
      <c r="MG58" s="654"/>
      <c r="MH58" s="654"/>
      <c r="MI58" s="654"/>
      <c r="MJ58" s="654"/>
      <c r="MK58" s="654"/>
      <c r="ML58" s="654"/>
      <c r="MM58" s="654"/>
      <c r="MN58" s="654"/>
      <c r="MO58" s="654"/>
      <c r="MP58" s="654"/>
      <c r="MQ58" s="654"/>
      <c r="MR58" s="654"/>
      <c r="MS58" s="654"/>
      <c r="MT58" s="654"/>
      <c r="MU58" s="654"/>
      <c r="MV58" s="654"/>
      <c r="MW58" s="654"/>
      <c r="MX58" s="654"/>
      <c r="MY58" s="654"/>
      <c r="MZ58" s="654"/>
      <c r="NA58" s="654"/>
      <c r="NB58" s="654"/>
      <c r="NC58" s="654"/>
      <c r="ND58" s="654"/>
      <c r="NE58" s="654"/>
      <c r="NF58" s="654"/>
      <c r="NG58" s="654"/>
      <c r="NH58" s="654"/>
      <c r="NI58" s="654"/>
      <c r="NJ58" s="654"/>
      <c r="NK58" s="654"/>
      <c r="NL58" s="654"/>
      <c r="NM58" s="654"/>
      <c r="NN58" s="654"/>
      <c r="NO58" s="654"/>
      <c r="NP58" s="654"/>
      <c r="NQ58" s="654"/>
      <c r="NR58" s="654"/>
      <c r="NS58" s="654"/>
      <c r="NT58" s="654"/>
      <c r="NU58" s="654"/>
      <c r="NV58" s="654"/>
      <c r="NW58" s="654"/>
      <c r="NX58" s="654"/>
      <c r="NY58" s="654"/>
      <c r="NZ58" s="654"/>
      <c r="OA58" s="654"/>
      <c r="OB58" s="654"/>
      <c r="OC58" s="654"/>
      <c r="OD58" s="654"/>
      <c r="OE58" s="654"/>
      <c r="OF58" s="654"/>
      <c r="OG58" s="654"/>
      <c r="OH58" s="654"/>
      <c r="OI58" s="654"/>
      <c r="OJ58" s="654"/>
      <c r="OK58" s="654"/>
      <c r="OL58" s="654"/>
      <c r="OM58" s="654"/>
      <c r="ON58" s="654"/>
      <c r="OO58" s="654"/>
      <c r="OP58" s="654"/>
      <c r="OQ58" s="654"/>
      <c r="OR58" s="654"/>
      <c r="OS58" s="654"/>
      <c r="OT58" s="654"/>
      <c r="OU58" s="654"/>
      <c r="OV58" s="654"/>
      <c r="OW58" s="654"/>
      <c r="OX58" s="654"/>
      <c r="OY58" s="654"/>
      <c r="OZ58" s="654"/>
      <c r="PA58" s="654"/>
      <c r="PB58" s="654"/>
      <c r="PC58" s="654"/>
      <c r="PD58" s="654"/>
      <c r="PE58" s="654"/>
      <c r="PF58" s="654"/>
      <c r="PG58" s="654"/>
      <c r="PH58" s="654"/>
      <c r="PI58" s="654"/>
      <c r="PJ58" s="654"/>
      <c r="PK58" s="654"/>
      <c r="PL58" s="654"/>
      <c r="PM58" s="654"/>
      <c r="PN58" s="654"/>
      <c r="PO58" s="654"/>
      <c r="PP58" s="654"/>
      <c r="PQ58" s="654"/>
      <c r="PR58" s="654"/>
      <c r="PS58" s="654"/>
      <c r="PT58" s="654"/>
      <c r="PU58" s="654"/>
      <c r="PV58" s="654"/>
      <c r="PW58" s="654"/>
      <c r="PX58" s="654"/>
      <c r="PY58" s="654"/>
      <c r="PZ58" s="654"/>
      <c r="QA58" s="654"/>
      <c r="QB58" s="654"/>
      <c r="QC58" s="654"/>
      <c r="QD58" s="654"/>
      <c r="QE58" s="654"/>
      <c r="QF58" s="654"/>
      <c r="QG58" s="654"/>
      <c r="QH58" s="654"/>
      <c r="QI58" s="654"/>
      <c r="QJ58" s="654"/>
      <c r="QK58" s="654"/>
      <c r="QL58" s="654"/>
      <c r="QM58" s="654"/>
      <c r="QN58" s="654"/>
      <c r="QO58" s="654"/>
      <c r="QP58" s="654"/>
      <c r="QQ58" s="654"/>
      <c r="QR58" s="654"/>
      <c r="QS58" s="654"/>
      <c r="QT58" s="654"/>
      <c r="QU58" s="654"/>
      <c r="QV58" s="654"/>
      <c r="QW58" s="654"/>
      <c r="QX58" s="654"/>
      <c r="QY58" s="654"/>
      <c r="QZ58" s="654"/>
      <c r="RA58" s="654"/>
      <c r="RB58" s="654"/>
      <c r="RC58" s="654"/>
      <c r="RD58" s="654"/>
      <c r="RE58" s="654"/>
      <c r="RF58" s="654"/>
      <c r="RG58" s="654"/>
      <c r="RH58" s="654"/>
      <c r="RI58" s="654"/>
      <c r="RJ58" s="654"/>
      <c r="RK58" s="654"/>
      <c r="RL58" s="654"/>
      <c r="RM58" s="654"/>
      <c r="RN58" s="654"/>
      <c r="RO58" s="654"/>
      <c r="RP58" s="654"/>
      <c r="RQ58" s="654"/>
      <c r="RR58" s="654"/>
      <c r="RS58" s="654"/>
      <c r="RT58" s="654"/>
      <c r="RU58" s="654"/>
      <c r="RV58" s="654"/>
      <c r="RW58" s="654"/>
      <c r="RX58" s="654"/>
      <c r="RY58" s="654"/>
      <c r="RZ58" s="654"/>
      <c r="SA58" s="654"/>
      <c r="SB58" s="654"/>
      <c r="SC58" s="654"/>
      <c r="SD58" s="654"/>
      <c r="SE58" s="654"/>
      <c r="SF58" s="654"/>
      <c r="SG58" s="654"/>
      <c r="SH58" s="654"/>
      <c r="SI58" s="654"/>
      <c r="SJ58" s="654"/>
      <c r="SK58" s="654"/>
      <c r="SL58" s="654"/>
      <c r="SM58" s="654"/>
      <c r="SN58" s="654"/>
      <c r="SO58" s="654"/>
      <c r="SP58" s="654"/>
      <c r="SQ58" s="654"/>
      <c r="SR58" s="654"/>
      <c r="SS58" s="654"/>
      <c r="ST58" s="654"/>
      <c r="SU58" s="654"/>
      <c r="SV58" s="654"/>
      <c r="SW58" s="654"/>
      <c r="SX58" s="654"/>
      <c r="SY58" s="654"/>
      <c r="SZ58" s="654"/>
      <c r="TA58" s="654"/>
      <c r="TB58" s="654"/>
      <c r="TC58" s="654"/>
      <c r="TD58" s="654"/>
      <c r="TE58" s="654"/>
      <c r="TF58" s="654"/>
      <c r="TG58" s="654"/>
      <c r="TH58" s="654"/>
      <c r="TI58" s="654"/>
      <c r="TJ58" s="654"/>
      <c r="TK58" s="654"/>
      <c r="TL58" s="654"/>
      <c r="TM58" s="654"/>
      <c r="TN58" s="654"/>
      <c r="TO58" s="654"/>
      <c r="TP58" s="654"/>
      <c r="TQ58" s="654"/>
      <c r="TR58" s="654"/>
      <c r="TS58" s="654"/>
      <c r="TT58" s="654"/>
      <c r="TU58" s="654"/>
      <c r="TV58" s="654"/>
      <c r="TW58" s="654"/>
      <c r="TX58" s="654"/>
      <c r="TY58" s="654"/>
      <c r="TZ58" s="654"/>
      <c r="UA58" s="654"/>
      <c r="UB58" s="654"/>
      <c r="UC58" s="654"/>
      <c r="UD58" s="654"/>
      <c r="UE58" s="654"/>
      <c r="UF58" s="654"/>
      <c r="UG58" s="654"/>
      <c r="UH58" s="654"/>
      <c r="UI58" s="654"/>
      <c r="UJ58" s="654"/>
      <c r="UK58" s="654"/>
      <c r="UL58" s="654"/>
      <c r="UM58" s="654"/>
      <c r="UN58" s="654"/>
      <c r="UO58" s="654"/>
      <c r="UP58" s="654"/>
      <c r="UQ58" s="654"/>
      <c r="UR58" s="654"/>
      <c r="US58" s="654"/>
      <c r="UT58" s="654"/>
      <c r="UU58" s="654"/>
      <c r="UV58" s="654"/>
      <c r="UW58" s="654"/>
      <c r="UX58" s="654"/>
      <c r="UY58" s="654"/>
      <c r="UZ58" s="654"/>
      <c r="VA58" s="654"/>
      <c r="VB58" s="654"/>
      <c r="VC58" s="654"/>
      <c r="VD58" s="654"/>
      <c r="VE58" s="654"/>
      <c r="VF58" s="654"/>
      <c r="VG58" s="654"/>
      <c r="VH58" s="654"/>
      <c r="VI58" s="654"/>
      <c r="VJ58" s="654"/>
      <c r="VK58" s="654"/>
      <c r="VL58" s="654"/>
      <c r="VM58" s="654"/>
      <c r="VN58" s="654"/>
      <c r="VO58" s="654"/>
      <c r="VP58" s="654"/>
      <c r="VQ58" s="654"/>
      <c r="VR58" s="654"/>
      <c r="VS58" s="654"/>
      <c r="VT58" s="654"/>
      <c r="VU58" s="654"/>
      <c r="VV58" s="654"/>
      <c r="VW58" s="654"/>
      <c r="VX58" s="654"/>
      <c r="VY58" s="654"/>
      <c r="VZ58" s="654"/>
      <c r="WA58" s="654"/>
      <c r="WB58" s="654"/>
      <c r="WC58" s="654"/>
      <c r="WD58" s="654"/>
      <c r="WE58" s="654"/>
      <c r="WF58" s="654"/>
      <c r="WG58" s="654"/>
      <c r="WH58" s="654"/>
      <c r="WI58" s="654"/>
      <c r="WJ58" s="654"/>
      <c r="WK58" s="654"/>
      <c r="WL58" s="654"/>
      <c r="WM58" s="654"/>
      <c r="WN58" s="654"/>
      <c r="WO58" s="654"/>
      <c r="WP58" s="654"/>
      <c r="WQ58" s="654"/>
      <c r="WR58" s="654"/>
      <c r="WS58" s="654"/>
      <c r="WT58" s="654"/>
      <c r="WU58" s="654"/>
      <c r="WV58" s="654"/>
      <c r="WW58" s="654"/>
      <c r="WX58" s="654"/>
      <c r="WY58" s="654"/>
      <c r="WZ58" s="654"/>
      <c r="XA58" s="654"/>
      <c r="XB58" s="654"/>
      <c r="XC58" s="654"/>
      <c r="XD58" s="654"/>
      <c r="XE58" s="654"/>
      <c r="XF58" s="654"/>
      <c r="XG58" s="654"/>
      <c r="XH58" s="654"/>
      <c r="XI58" s="654"/>
      <c r="XJ58" s="654"/>
      <c r="XK58" s="654"/>
      <c r="XL58" s="654"/>
      <c r="XM58" s="654"/>
      <c r="XN58" s="654"/>
      <c r="XO58" s="654"/>
      <c r="XP58" s="654"/>
      <c r="XQ58" s="654"/>
      <c r="XR58" s="654"/>
      <c r="XS58" s="654"/>
      <c r="XT58" s="654"/>
      <c r="XU58" s="654"/>
      <c r="XV58" s="654"/>
      <c r="XW58" s="654"/>
      <c r="XX58" s="654"/>
      <c r="XY58" s="654"/>
      <c r="XZ58" s="654"/>
      <c r="YA58" s="654"/>
      <c r="YB58" s="654"/>
      <c r="YC58" s="654"/>
      <c r="YD58" s="654"/>
      <c r="YE58" s="654"/>
      <c r="YF58" s="654"/>
      <c r="YG58" s="654"/>
      <c r="YH58" s="654"/>
      <c r="YI58" s="654"/>
      <c r="YJ58" s="654"/>
      <c r="YK58" s="654"/>
      <c r="YL58" s="654"/>
      <c r="YM58" s="654"/>
      <c r="YN58" s="654"/>
      <c r="YO58" s="654"/>
      <c r="YP58" s="654"/>
      <c r="YQ58" s="654"/>
      <c r="YR58" s="654"/>
      <c r="YS58" s="654"/>
      <c r="YT58" s="654"/>
      <c r="YU58" s="654"/>
      <c r="YV58" s="654"/>
      <c r="YW58" s="654"/>
      <c r="YX58" s="654"/>
      <c r="YY58" s="654"/>
      <c r="YZ58" s="654"/>
      <c r="ZA58" s="654"/>
      <c r="ZB58" s="654"/>
      <c r="ZC58" s="654"/>
      <c r="ZD58" s="654"/>
      <c r="ZE58" s="654"/>
      <c r="ZF58" s="654"/>
      <c r="ZG58" s="654"/>
      <c r="ZH58" s="654"/>
      <c r="ZI58" s="654"/>
      <c r="ZJ58" s="654"/>
      <c r="ZK58" s="654"/>
      <c r="ZL58" s="654"/>
      <c r="ZM58" s="654"/>
      <c r="ZN58" s="654"/>
      <c r="ZO58" s="654"/>
      <c r="ZP58" s="654"/>
      <c r="ZQ58" s="654"/>
      <c r="ZR58" s="654"/>
      <c r="ZS58" s="654"/>
      <c r="ZT58" s="654"/>
      <c r="ZU58" s="654"/>
      <c r="ZV58" s="654"/>
    </row>
    <row r="59" spans="1:698" s="621" customFormat="1">
      <c r="A59" s="654"/>
      <c r="B59" s="654"/>
      <c r="C59" s="654"/>
      <c r="D59" s="654"/>
      <c r="E59" s="654"/>
      <c r="F59" s="654"/>
      <c r="G59" s="654"/>
      <c r="H59" s="654"/>
      <c r="I59" s="654"/>
      <c r="J59" s="654"/>
      <c r="K59" s="654"/>
      <c r="L59" s="654"/>
      <c r="M59" s="654"/>
      <c r="N59" s="654"/>
      <c r="O59" s="654"/>
      <c r="P59" s="654"/>
      <c r="Q59" s="654"/>
      <c r="R59" s="654"/>
      <c r="S59" s="654"/>
      <c r="T59" s="654"/>
      <c r="U59" s="654"/>
      <c r="V59" s="654"/>
      <c r="W59" s="654"/>
      <c r="X59" s="654"/>
      <c r="Y59" s="654"/>
      <c r="Z59" s="654"/>
      <c r="AA59" s="654"/>
      <c r="AB59" s="654"/>
      <c r="AC59" s="654"/>
      <c r="AD59" s="654"/>
      <c r="AE59" s="654"/>
      <c r="AF59" s="654"/>
      <c r="AG59" s="654"/>
      <c r="AH59" s="654"/>
      <c r="AI59" s="654"/>
      <c r="AJ59" s="654"/>
      <c r="AK59" s="654"/>
      <c r="AL59" s="654"/>
      <c r="AM59" s="654"/>
      <c r="AN59" s="654"/>
      <c r="AO59" s="654"/>
      <c r="AP59" s="654"/>
      <c r="AQ59" s="654"/>
      <c r="AR59" s="654"/>
      <c r="AS59" s="654"/>
      <c r="AT59" s="654"/>
      <c r="AU59" s="654"/>
      <c r="AV59" s="654"/>
      <c r="AW59" s="654"/>
      <c r="AX59" s="654"/>
      <c r="AY59" s="654"/>
      <c r="AZ59" s="654"/>
      <c r="BA59" s="654"/>
      <c r="BB59" s="654"/>
      <c r="BC59" s="654"/>
      <c r="BD59" s="654"/>
      <c r="BE59" s="654"/>
      <c r="BF59" s="654"/>
      <c r="BG59" s="654"/>
      <c r="BH59" s="654"/>
      <c r="BI59" s="654"/>
      <c r="BJ59" s="654"/>
      <c r="BK59" s="654"/>
      <c r="BL59" s="654"/>
      <c r="BM59" s="654"/>
      <c r="BN59" s="654"/>
      <c r="BO59" s="654"/>
      <c r="BP59" s="654"/>
      <c r="BQ59" s="654"/>
      <c r="BR59" s="654"/>
      <c r="BS59" s="654"/>
      <c r="BT59" s="654"/>
      <c r="BU59" s="654"/>
      <c r="BV59" s="654"/>
      <c r="BW59" s="654"/>
      <c r="BX59" s="654"/>
      <c r="BY59" s="654"/>
      <c r="BZ59" s="654"/>
      <c r="CA59" s="654"/>
      <c r="CB59" s="654"/>
      <c r="CC59" s="654"/>
      <c r="CD59" s="654"/>
      <c r="CE59" s="654"/>
      <c r="CF59" s="654"/>
      <c r="CG59" s="654"/>
      <c r="CH59" s="654"/>
      <c r="CI59" s="654"/>
      <c r="CJ59" s="654"/>
      <c r="CK59" s="654"/>
      <c r="CL59" s="654"/>
      <c r="CM59" s="654"/>
      <c r="CN59" s="654"/>
      <c r="CO59" s="654"/>
      <c r="CP59" s="654"/>
      <c r="CQ59" s="654"/>
      <c r="CR59" s="654"/>
      <c r="CS59" s="654"/>
      <c r="CT59" s="654"/>
      <c r="CU59" s="654"/>
      <c r="CV59" s="654"/>
      <c r="CW59" s="654"/>
      <c r="CX59" s="654"/>
      <c r="CY59" s="654"/>
      <c r="CZ59" s="654"/>
      <c r="DA59" s="654"/>
      <c r="DB59" s="654"/>
      <c r="DC59" s="654"/>
      <c r="DD59" s="654"/>
      <c r="DE59" s="654"/>
      <c r="DF59" s="654"/>
      <c r="DG59" s="654"/>
      <c r="DH59" s="654"/>
      <c r="DI59" s="654"/>
      <c r="DJ59" s="654"/>
      <c r="DK59" s="654"/>
      <c r="DL59" s="654"/>
      <c r="DM59" s="654"/>
      <c r="DN59" s="654"/>
      <c r="DO59" s="654"/>
      <c r="DP59" s="654"/>
      <c r="DQ59" s="654"/>
      <c r="DR59" s="654"/>
      <c r="DS59" s="654"/>
      <c r="DT59" s="654"/>
      <c r="DU59" s="654"/>
      <c r="DV59" s="654"/>
      <c r="DW59" s="654"/>
      <c r="DX59" s="654"/>
      <c r="DY59" s="654"/>
      <c r="DZ59" s="654"/>
      <c r="EA59" s="654"/>
      <c r="EB59" s="654"/>
      <c r="EC59" s="654"/>
      <c r="ED59" s="654"/>
      <c r="EE59" s="654"/>
      <c r="EF59" s="654"/>
      <c r="EG59" s="654"/>
      <c r="EH59" s="654"/>
      <c r="EI59" s="654"/>
      <c r="EJ59" s="654"/>
      <c r="EK59" s="654"/>
      <c r="EL59" s="654"/>
      <c r="EM59" s="654"/>
      <c r="EN59" s="654"/>
      <c r="EO59" s="654"/>
      <c r="EP59" s="654"/>
      <c r="EQ59" s="654"/>
      <c r="ER59" s="654"/>
      <c r="ES59" s="654"/>
      <c r="ET59" s="654"/>
      <c r="EU59" s="654"/>
      <c r="EV59" s="654"/>
      <c r="EW59" s="654"/>
      <c r="EX59" s="654"/>
      <c r="EY59" s="654"/>
      <c r="EZ59" s="654"/>
      <c r="FA59" s="654"/>
      <c r="FB59" s="654"/>
      <c r="FC59" s="654"/>
      <c r="FD59" s="654"/>
      <c r="FE59" s="654"/>
      <c r="FF59" s="654"/>
      <c r="FG59" s="654"/>
      <c r="FH59" s="654"/>
      <c r="FI59" s="654"/>
      <c r="FJ59" s="654"/>
      <c r="FK59" s="654"/>
      <c r="FL59" s="654"/>
      <c r="FM59" s="654"/>
      <c r="FN59" s="654"/>
      <c r="FO59" s="654"/>
      <c r="FP59" s="654"/>
      <c r="FQ59" s="654"/>
      <c r="FR59" s="654"/>
      <c r="FS59" s="654"/>
      <c r="FT59" s="654"/>
      <c r="FU59" s="654"/>
      <c r="FV59" s="654"/>
      <c r="FW59" s="654"/>
      <c r="FX59" s="654"/>
      <c r="FY59" s="654"/>
      <c r="FZ59" s="654"/>
      <c r="GA59" s="654"/>
      <c r="GB59" s="654"/>
      <c r="GC59" s="654"/>
      <c r="GD59" s="654"/>
      <c r="GE59" s="654"/>
      <c r="GF59" s="654"/>
      <c r="GG59" s="654"/>
      <c r="GH59" s="654"/>
      <c r="GI59" s="654"/>
      <c r="GJ59" s="654"/>
      <c r="GK59" s="654"/>
      <c r="GL59" s="654"/>
      <c r="GM59" s="654"/>
      <c r="GN59" s="654"/>
      <c r="GO59" s="654"/>
      <c r="GP59" s="654"/>
      <c r="GQ59" s="654"/>
      <c r="GR59" s="654"/>
      <c r="GS59" s="654"/>
      <c r="GT59" s="654"/>
      <c r="GU59" s="654"/>
      <c r="GV59" s="654"/>
      <c r="GW59" s="654"/>
      <c r="GX59" s="654"/>
      <c r="GY59" s="654"/>
      <c r="GZ59" s="654"/>
      <c r="HA59" s="654"/>
      <c r="HB59" s="654"/>
      <c r="HC59" s="654"/>
      <c r="HD59" s="654"/>
      <c r="HE59" s="654"/>
      <c r="HF59" s="654"/>
      <c r="HG59" s="654"/>
      <c r="HH59" s="654"/>
      <c r="HI59" s="654"/>
      <c r="HJ59" s="654"/>
      <c r="HK59" s="654"/>
      <c r="HL59" s="654"/>
      <c r="HM59" s="654"/>
      <c r="HN59" s="654"/>
      <c r="HO59" s="654"/>
      <c r="HP59" s="654"/>
      <c r="HQ59" s="654"/>
      <c r="HR59" s="654"/>
      <c r="HS59" s="654"/>
      <c r="HT59" s="654"/>
      <c r="HU59" s="654"/>
      <c r="HV59" s="654"/>
      <c r="HW59" s="654"/>
      <c r="HX59" s="654"/>
      <c r="HY59" s="654"/>
      <c r="HZ59" s="654"/>
      <c r="IA59" s="654"/>
      <c r="IB59" s="654"/>
      <c r="IC59" s="654"/>
      <c r="ID59" s="654"/>
      <c r="IE59" s="654"/>
      <c r="IF59" s="654"/>
      <c r="IG59" s="654"/>
      <c r="IH59" s="654"/>
      <c r="II59" s="654"/>
      <c r="IJ59" s="654"/>
      <c r="IK59" s="654"/>
      <c r="IL59" s="654"/>
      <c r="IM59" s="654"/>
      <c r="IN59" s="654"/>
      <c r="IO59" s="654"/>
      <c r="IP59" s="654"/>
      <c r="IQ59" s="654"/>
      <c r="IR59" s="654"/>
      <c r="IS59" s="654"/>
      <c r="IT59" s="654"/>
      <c r="IU59" s="654"/>
      <c r="IV59" s="654"/>
      <c r="IW59" s="654"/>
      <c r="IX59" s="654"/>
      <c r="IY59" s="654"/>
      <c r="IZ59" s="654"/>
      <c r="JA59" s="654"/>
      <c r="JB59" s="654"/>
      <c r="JC59" s="654"/>
      <c r="JD59" s="654"/>
      <c r="JE59" s="654"/>
      <c r="JF59" s="654"/>
      <c r="JG59" s="654"/>
      <c r="JH59" s="654"/>
      <c r="JI59" s="654"/>
      <c r="JJ59" s="654"/>
      <c r="JK59" s="654"/>
      <c r="JL59" s="654"/>
      <c r="JM59" s="654"/>
      <c r="JN59" s="654"/>
      <c r="JO59" s="654"/>
      <c r="JP59" s="654"/>
      <c r="JQ59" s="654"/>
      <c r="JR59" s="654"/>
      <c r="JS59" s="654"/>
      <c r="JT59" s="654"/>
      <c r="JU59" s="654"/>
      <c r="JV59" s="654"/>
      <c r="JW59" s="654"/>
      <c r="JX59" s="654"/>
      <c r="JY59" s="654"/>
      <c r="JZ59" s="654"/>
      <c r="KA59" s="654"/>
      <c r="KB59" s="654"/>
      <c r="KC59" s="654"/>
      <c r="KD59" s="654"/>
      <c r="KE59" s="654"/>
      <c r="KF59" s="654"/>
      <c r="KG59" s="654"/>
      <c r="KH59" s="654"/>
      <c r="KI59" s="654"/>
      <c r="KJ59" s="654"/>
      <c r="KK59" s="654"/>
      <c r="KL59" s="654"/>
      <c r="KM59" s="654"/>
      <c r="KN59" s="654"/>
      <c r="KO59" s="654"/>
      <c r="KP59" s="654"/>
      <c r="KQ59" s="654"/>
      <c r="KR59" s="654"/>
      <c r="KS59" s="654"/>
      <c r="KT59" s="654"/>
      <c r="KU59" s="654"/>
      <c r="KV59" s="654"/>
      <c r="KW59" s="654"/>
      <c r="KX59" s="654"/>
      <c r="KY59" s="654"/>
      <c r="KZ59" s="654"/>
      <c r="LA59" s="654"/>
      <c r="LB59" s="654"/>
      <c r="LC59" s="654"/>
      <c r="LD59" s="654"/>
      <c r="LE59" s="654"/>
      <c r="LF59" s="654"/>
      <c r="LG59" s="654"/>
      <c r="LH59" s="654"/>
      <c r="LI59" s="654"/>
      <c r="LJ59" s="654"/>
      <c r="LK59" s="654"/>
      <c r="LL59" s="654"/>
      <c r="LM59" s="654"/>
      <c r="LN59" s="654"/>
      <c r="LO59" s="654"/>
      <c r="LP59" s="654"/>
      <c r="LQ59" s="654"/>
      <c r="LR59" s="654"/>
      <c r="LS59" s="654"/>
      <c r="LT59" s="654"/>
      <c r="LU59" s="654"/>
      <c r="LV59" s="654"/>
      <c r="LW59" s="654"/>
      <c r="LX59" s="654"/>
      <c r="LY59" s="654"/>
      <c r="LZ59" s="654"/>
      <c r="MA59" s="654"/>
      <c r="MB59" s="654"/>
      <c r="MC59" s="654"/>
      <c r="MD59" s="654"/>
      <c r="ME59" s="654"/>
      <c r="MF59" s="654"/>
      <c r="MG59" s="654"/>
      <c r="MH59" s="654"/>
      <c r="MI59" s="654"/>
      <c r="MJ59" s="654"/>
      <c r="MK59" s="654"/>
      <c r="ML59" s="654"/>
      <c r="MM59" s="654"/>
      <c r="MN59" s="654"/>
      <c r="MO59" s="654"/>
      <c r="MP59" s="654"/>
      <c r="MQ59" s="654"/>
      <c r="MR59" s="654"/>
      <c r="MS59" s="654"/>
      <c r="MT59" s="654"/>
      <c r="MU59" s="654"/>
      <c r="MV59" s="654"/>
      <c r="MW59" s="654"/>
      <c r="MX59" s="654"/>
      <c r="MY59" s="654"/>
      <c r="MZ59" s="654"/>
      <c r="NA59" s="654"/>
      <c r="NB59" s="654"/>
      <c r="NC59" s="654"/>
      <c r="ND59" s="654"/>
      <c r="NE59" s="654"/>
      <c r="NF59" s="654"/>
      <c r="NG59" s="654"/>
      <c r="NH59" s="654"/>
      <c r="NI59" s="654"/>
      <c r="NJ59" s="654"/>
      <c r="NK59" s="654"/>
      <c r="NL59" s="654"/>
      <c r="NM59" s="654"/>
      <c r="NN59" s="654"/>
      <c r="NO59" s="654"/>
      <c r="NP59" s="654"/>
      <c r="NQ59" s="654"/>
      <c r="NR59" s="654"/>
      <c r="NS59" s="654"/>
      <c r="NT59" s="654"/>
      <c r="NU59" s="654"/>
      <c r="NV59" s="654"/>
      <c r="NW59" s="654"/>
      <c r="NX59" s="654"/>
      <c r="NY59" s="654"/>
      <c r="NZ59" s="654"/>
      <c r="OA59" s="654"/>
      <c r="OB59" s="654"/>
      <c r="OC59" s="654"/>
      <c r="OD59" s="654"/>
      <c r="OE59" s="654"/>
      <c r="OF59" s="654"/>
      <c r="OG59" s="654"/>
      <c r="OH59" s="654"/>
      <c r="OI59" s="654"/>
      <c r="OJ59" s="654"/>
      <c r="OK59" s="654"/>
      <c r="OL59" s="654"/>
      <c r="OM59" s="654"/>
      <c r="ON59" s="654"/>
      <c r="OO59" s="654"/>
      <c r="OP59" s="654"/>
      <c r="OQ59" s="654"/>
      <c r="OR59" s="654"/>
      <c r="OS59" s="654"/>
      <c r="OT59" s="654"/>
      <c r="OU59" s="654"/>
      <c r="OV59" s="654"/>
      <c r="OW59" s="654"/>
      <c r="OX59" s="654"/>
      <c r="OY59" s="654"/>
      <c r="OZ59" s="654"/>
      <c r="PA59" s="654"/>
      <c r="PB59" s="654"/>
      <c r="PC59" s="654"/>
      <c r="PD59" s="654"/>
      <c r="PE59" s="654"/>
      <c r="PF59" s="654"/>
      <c r="PG59" s="654"/>
      <c r="PH59" s="654"/>
      <c r="PI59" s="654"/>
      <c r="PJ59" s="654"/>
      <c r="PK59" s="654"/>
      <c r="PL59" s="654"/>
      <c r="PM59" s="654"/>
      <c r="PN59" s="654"/>
      <c r="PO59" s="654"/>
      <c r="PP59" s="654"/>
      <c r="PQ59" s="654"/>
      <c r="PR59" s="654"/>
      <c r="PS59" s="654"/>
      <c r="PT59" s="654"/>
      <c r="PU59" s="654"/>
      <c r="PV59" s="654"/>
      <c r="PW59" s="654"/>
      <c r="PX59" s="654"/>
      <c r="PY59" s="654"/>
      <c r="PZ59" s="654"/>
      <c r="QA59" s="654"/>
      <c r="QB59" s="654"/>
      <c r="QC59" s="654"/>
      <c r="QD59" s="654"/>
      <c r="QE59" s="654"/>
      <c r="QF59" s="654"/>
      <c r="QG59" s="654"/>
      <c r="QH59" s="654"/>
      <c r="QI59" s="654"/>
      <c r="QJ59" s="654"/>
      <c r="QK59" s="654"/>
      <c r="QL59" s="654"/>
      <c r="QM59" s="654"/>
      <c r="QN59" s="654"/>
      <c r="QO59" s="654"/>
      <c r="QP59" s="654"/>
      <c r="QQ59" s="654"/>
      <c r="QR59" s="654"/>
      <c r="QS59" s="654"/>
      <c r="QT59" s="654"/>
      <c r="QU59" s="654"/>
      <c r="QV59" s="654"/>
      <c r="QW59" s="654"/>
      <c r="QX59" s="654"/>
      <c r="QY59" s="654"/>
      <c r="QZ59" s="654"/>
      <c r="RA59" s="654"/>
      <c r="RB59" s="654"/>
      <c r="RC59" s="654"/>
      <c r="RD59" s="654"/>
      <c r="RE59" s="654"/>
      <c r="RF59" s="654"/>
      <c r="RG59" s="654"/>
      <c r="RH59" s="654"/>
      <c r="RI59" s="654"/>
      <c r="RJ59" s="654"/>
      <c r="RK59" s="654"/>
      <c r="RL59" s="654"/>
      <c r="RM59" s="654"/>
      <c r="RN59" s="654"/>
      <c r="RO59" s="654"/>
      <c r="RP59" s="654"/>
      <c r="RQ59" s="654"/>
      <c r="RR59" s="654"/>
      <c r="RS59" s="654"/>
      <c r="RT59" s="654"/>
      <c r="RU59" s="654"/>
      <c r="RV59" s="654"/>
      <c r="RW59" s="654"/>
      <c r="RX59" s="654"/>
      <c r="RY59" s="654"/>
      <c r="RZ59" s="654"/>
      <c r="SA59" s="654"/>
      <c r="SB59" s="654"/>
      <c r="SC59" s="654"/>
      <c r="SD59" s="654"/>
      <c r="SE59" s="654"/>
      <c r="SF59" s="654"/>
      <c r="SG59" s="654"/>
      <c r="SH59" s="654"/>
      <c r="SI59" s="654"/>
      <c r="SJ59" s="654"/>
      <c r="SK59" s="654"/>
      <c r="SL59" s="654"/>
      <c r="SM59" s="654"/>
      <c r="SN59" s="654"/>
      <c r="SO59" s="654"/>
      <c r="SP59" s="654"/>
      <c r="SQ59" s="654"/>
      <c r="SR59" s="654"/>
      <c r="SS59" s="654"/>
      <c r="ST59" s="654"/>
      <c r="SU59" s="654"/>
      <c r="SV59" s="654"/>
      <c r="SW59" s="654"/>
      <c r="SX59" s="654"/>
      <c r="SY59" s="654"/>
      <c r="SZ59" s="654"/>
      <c r="TA59" s="654"/>
      <c r="TB59" s="654"/>
      <c r="TC59" s="654"/>
      <c r="TD59" s="654"/>
      <c r="TE59" s="654"/>
      <c r="TF59" s="654"/>
      <c r="TG59" s="654"/>
      <c r="TH59" s="654"/>
      <c r="TI59" s="654"/>
      <c r="TJ59" s="654"/>
      <c r="TK59" s="654"/>
      <c r="TL59" s="654"/>
      <c r="TM59" s="654"/>
      <c r="TN59" s="654"/>
      <c r="TO59" s="654"/>
      <c r="TP59" s="654"/>
      <c r="TQ59" s="654"/>
      <c r="TR59" s="654"/>
      <c r="TS59" s="654"/>
      <c r="TT59" s="654"/>
      <c r="TU59" s="654"/>
      <c r="TV59" s="654"/>
      <c r="TW59" s="654"/>
      <c r="TX59" s="654"/>
      <c r="TY59" s="654"/>
      <c r="TZ59" s="654"/>
      <c r="UA59" s="654"/>
      <c r="UB59" s="654"/>
      <c r="UC59" s="654"/>
      <c r="UD59" s="654"/>
      <c r="UE59" s="654"/>
      <c r="UF59" s="654"/>
      <c r="UG59" s="654"/>
      <c r="UH59" s="654"/>
      <c r="UI59" s="654"/>
      <c r="UJ59" s="654"/>
      <c r="UK59" s="654"/>
      <c r="UL59" s="654"/>
      <c r="UM59" s="654"/>
      <c r="UN59" s="654"/>
      <c r="UO59" s="654"/>
      <c r="UP59" s="654"/>
      <c r="UQ59" s="654"/>
      <c r="UR59" s="654"/>
      <c r="US59" s="654"/>
      <c r="UT59" s="654"/>
      <c r="UU59" s="654"/>
      <c r="UV59" s="654"/>
      <c r="UW59" s="654"/>
      <c r="UX59" s="654"/>
      <c r="UY59" s="654"/>
      <c r="UZ59" s="654"/>
      <c r="VA59" s="654"/>
      <c r="VB59" s="654"/>
      <c r="VC59" s="654"/>
      <c r="VD59" s="654"/>
      <c r="VE59" s="654"/>
      <c r="VF59" s="654"/>
      <c r="VG59" s="654"/>
      <c r="VH59" s="654"/>
      <c r="VI59" s="654"/>
      <c r="VJ59" s="654"/>
      <c r="VK59" s="654"/>
      <c r="VL59" s="654"/>
      <c r="VM59" s="654"/>
      <c r="VN59" s="654"/>
      <c r="VO59" s="654"/>
      <c r="VP59" s="654"/>
      <c r="VQ59" s="654"/>
      <c r="VR59" s="654"/>
      <c r="VS59" s="654"/>
      <c r="VT59" s="654"/>
      <c r="VU59" s="654"/>
      <c r="VV59" s="654"/>
      <c r="VW59" s="654"/>
      <c r="VX59" s="654"/>
      <c r="VY59" s="654"/>
      <c r="VZ59" s="654"/>
      <c r="WA59" s="654"/>
      <c r="WB59" s="654"/>
      <c r="WC59" s="654"/>
      <c r="WD59" s="654"/>
      <c r="WE59" s="654"/>
      <c r="WF59" s="654"/>
      <c r="WG59" s="654"/>
      <c r="WH59" s="654"/>
      <c r="WI59" s="654"/>
      <c r="WJ59" s="654"/>
      <c r="WK59" s="654"/>
      <c r="WL59" s="654"/>
      <c r="WM59" s="654"/>
      <c r="WN59" s="654"/>
      <c r="WO59" s="654"/>
      <c r="WP59" s="654"/>
      <c r="WQ59" s="654"/>
      <c r="WR59" s="654"/>
      <c r="WS59" s="654"/>
      <c r="WT59" s="654"/>
      <c r="WU59" s="654"/>
      <c r="WV59" s="654"/>
      <c r="WW59" s="654"/>
      <c r="WX59" s="654"/>
      <c r="WY59" s="654"/>
      <c r="WZ59" s="654"/>
      <c r="XA59" s="654"/>
      <c r="XB59" s="654"/>
      <c r="XC59" s="654"/>
      <c r="XD59" s="654"/>
      <c r="XE59" s="654"/>
      <c r="XF59" s="654"/>
      <c r="XG59" s="654"/>
      <c r="XH59" s="654"/>
      <c r="XI59" s="654"/>
      <c r="XJ59" s="654"/>
      <c r="XK59" s="654"/>
      <c r="XL59" s="654"/>
      <c r="XM59" s="654"/>
      <c r="XN59" s="654"/>
      <c r="XO59" s="654"/>
      <c r="XP59" s="654"/>
      <c r="XQ59" s="654"/>
      <c r="XR59" s="654"/>
      <c r="XS59" s="654"/>
      <c r="XT59" s="654"/>
      <c r="XU59" s="654"/>
      <c r="XV59" s="654"/>
      <c r="XW59" s="654"/>
      <c r="XX59" s="654"/>
      <c r="XY59" s="654"/>
      <c r="XZ59" s="654"/>
      <c r="YA59" s="654"/>
      <c r="YB59" s="654"/>
      <c r="YC59" s="654"/>
      <c r="YD59" s="654"/>
      <c r="YE59" s="654"/>
      <c r="YF59" s="654"/>
      <c r="YG59" s="654"/>
      <c r="YH59" s="654"/>
      <c r="YI59" s="654"/>
      <c r="YJ59" s="654"/>
      <c r="YK59" s="654"/>
      <c r="YL59" s="654"/>
      <c r="YM59" s="654"/>
      <c r="YN59" s="654"/>
      <c r="YO59" s="654"/>
      <c r="YP59" s="654"/>
      <c r="YQ59" s="654"/>
      <c r="YR59" s="654"/>
      <c r="YS59" s="654"/>
      <c r="YT59" s="654"/>
      <c r="YU59" s="654"/>
      <c r="YV59" s="654"/>
      <c r="YW59" s="654"/>
      <c r="YX59" s="654"/>
      <c r="YY59" s="654"/>
      <c r="YZ59" s="654"/>
      <c r="ZA59" s="654"/>
      <c r="ZB59" s="654"/>
      <c r="ZC59" s="654"/>
      <c r="ZD59" s="654"/>
      <c r="ZE59" s="654"/>
      <c r="ZF59" s="654"/>
      <c r="ZG59" s="654"/>
      <c r="ZH59" s="654"/>
      <c r="ZI59" s="654"/>
      <c r="ZJ59" s="654"/>
      <c r="ZK59" s="654"/>
      <c r="ZL59" s="654"/>
      <c r="ZM59" s="654"/>
      <c r="ZN59" s="654"/>
      <c r="ZO59" s="654"/>
      <c r="ZP59" s="654"/>
      <c r="ZQ59" s="654"/>
      <c r="ZR59" s="654"/>
      <c r="ZS59" s="654"/>
      <c r="ZT59" s="654"/>
      <c r="ZU59" s="654"/>
      <c r="ZV59" s="654"/>
    </row>
  </sheetData>
  <mergeCells count="23">
    <mergeCell ref="A1:Q1"/>
    <mergeCell ref="A2:N2"/>
    <mergeCell ref="A3:A4"/>
    <mergeCell ref="B3:B4"/>
    <mergeCell ref="C3:D3"/>
    <mergeCell ref="E3:F3"/>
    <mergeCell ref="G3:H3"/>
    <mergeCell ref="I3:J3"/>
    <mergeCell ref="K3:L3"/>
    <mergeCell ref="M3:N3"/>
    <mergeCell ref="A39:F39"/>
    <mergeCell ref="A19:J19"/>
    <mergeCell ref="A20:A22"/>
    <mergeCell ref="B20:B22"/>
    <mergeCell ref="C20:F20"/>
    <mergeCell ref="G20:H20"/>
    <mergeCell ref="I20:J20"/>
    <mergeCell ref="C21:D21"/>
    <mergeCell ref="E21:F21"/>
    <mergeCell ref="G21:G22"/>
    <mergeCell ref="H21:H22"/>
    <mergeCell ref="I21:I22"/>
    <mergeCell ref="J21:J22"/>
  </mergeCells>
  <printOptions horizontalCentered="1"/>
  <pageMargins left="0.7" right="0.7" top="0.75" bottom="0.75" header="0.3" footer="0.3"/>
  <pageSetup paperSize="9" orientation="landscape"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O59"/>
  <sheetViews>
    <sheetView view="pageBreakPreview" zoomScale="85" zoomScaleNormal="100" zoomScaleSheetLayoutView="85" workbookViewId="0">
      <selection activeCell="G37" sqref="G37"/>
    </sheetView>
  </sheetViews>
  <sheetFormatPr defaultColWidth="9.140625" defaultRowHeight="15.75"/>
  <cols>
    <col min="1" max="1" width="9.140625" style="687"/>
    <col min="2" max="2" width="8.7109375" style="687" customWidth="1"/>
    <col min="3" max="4" width="10.42578125" style="687" customWidth="1"/>
    <col min="5" max="5" width="12.7109375" style="687" customWidth="1"/>
    <col min="6" max="6" width="11.7109375" style="687" customWidth="1"/>
    <col min="7" max="7" width="11.28515625" style="687" customWidth="1"/>
    <col min="8" max="8" width="11.5703125" style="687" customWidth="1"/>
    <col min="9" max="9" width="10.7109375" style="688" customWidth="1"/>
    <col min="10" max="11" width="10.140625" style="688" customWidth="1"/>
    <col min="12" max="12" width="10.7109375" style="687" customWidth="1"/>
    <col min="13" max="16384" width="9.140625" style="687"/>
  </cols>
  <sheetData>
    <row r="1" spans="1:12">
      <c r="A1" s="719" t="s">
        <v>824</v>
      </c>
    </row>
    <row r="2" spans="1:12" ht="18" customHeight="1">
      <c r="A2" s="1252" t="s">
        <v>425</v>
      </c>
      <c r="B2" s="1252"/>
      <c r="C2" s="1252"/>
      <c r="D2" s="1252"/>
      <c r="E2" s="1252"/>
      <c r="F2" s="1252"/>
      <c r="G2" s="1252"/>
      <c r="H2" s="1252"/>
      <c r="I2" s="1252"/>
      <c r="J2" s="1252"/>
      <c r="K2" s="1252"/>
      <c r="L2" s="1252"/>
    </row>
    <row r="3" spans="1:12" ht="31.15" customHeight="1">
      <c r="A3" s="1253" t="s">
        <v>370</v>
      </c>
      <c r="B3" s="1253" t="s">
        <v>442</v>
      </c>
      <c r="C3" s="1253" t="s">
        <v>427</v>
      </c>
      <c r="D3" s="1253"/>
      <c r="E3" s="1253" t="s">
        <v>429</v>
      </c>
      <c r="F3" s="1253"/>
      <c r="G3" s="1254" t="s">
        <v>439</v>
      </c>
      <c r="H3" s="1254"/>
      <c r="I3" s="1253" t="s">
        <v>88</v>
      </c>
      <c r="J3" s="1253"/>
      <c r="K3" s="1253" t="s">
        <v>445</v>
      </c>
      <c r="L3" s="1253"/>
    </row>
    <row r="4" spans="1:12" ht="47.25">
      <c r="A4" s="1253"/>
      <c r="B4" s="1253"/>
      <c r="C4" s="718" t="s">
        <v>443</v>
      </c>
      <c r="D4" s="717" t="s">
        <v>1038</v>
      </c>
      <c r="E4" s="718" t="s">
        <v>443</v>
      </c>
      <c r="F4" s="717" t="s">
        <v>1038</v>
      </c>
      <c r="G4" s="708" t="s">
        <v>443</v>
      </c>
      <c r="H4" s="708" t="s">
        <v>1035</v>
      </c>
      <c r="I4" s="708" t="s">
        <v>443</v>
      </c>
      <c r="J4" s="708" t="s">
        <v>1035</v>
      </c>
      <c r="K4" s="708" t="s">
        <v>660</v>
      </c>
      <c r="L4" s="717" t="s">
        <v>1037</v>
      </c>
    </row>
    <row r="5" spans="1:12" s="715" customFormat="1" ht="15" customHeight="1">
      <c r="A5" s="716" t="s">
        <v>93</v>
      </c>
      <c r="B5" s="258">
        <v>255</v>
      </c>
      <c r="C5" s="258">
        <v>43195</v>
      </c>
      <c r="D5" s="258">
        <v>4853.2277000000004</v>
      </c>
      <c r="E5" s="258">
        <v>12844</v>
      </c>
      <c r="F5" s="258">
        <v>622.93959600000017</v>
      </c>
      <c r="G5" s="258">
        <v>44</v>
      </c>
      <c r="H5" s="258">
        <v>7.5523999999999996</v>
      </c>
      <c r="I5" s="258">
        <v>56083</v>
      </c>
      <c r="J5" s="258">
        <v>5483.719696000001</v>
      </c>
      <c r="K5" s="713">
        <v>51</v>
      </c>
      <c r="L5" s="713">
        <v>5.97</v>
      </c>
    </row>
    <row r="6" spans="1:12" s="712" customFormat="1">
      <c r="A6" s="714" t="s">
        <v>94</v>
      </c>
      <c r="B6" s="713">
        <v>236</v>
      </c>
      <c r="C6" s="713">
        <v>17071</v>
      </c>
      <c r="D6" s="713">
        <v>2239.5439399999996</v>
      </c>
      <c r="E6" s="713">
        <v>13965</v>
      </c>
      <c r="F6" s="713">
        <v>31.996857699999993</v>
      </c>
      <c r="G6" s="713">
        <v>0</v>
      </c>
      <c r="H6" s="713">
        <v>0</v>
      </c>
      <c r="I6" s="713">
        <v>31036</v>
      </c>
      <c r="J6" s="713">
        <v>2271.8407977000002</v>
      </c>
      <c r="K6" s="713">
        <v>0</v>
      </c>
      <c r="L6" s="713">
        <v>0</v>
      </c>
    </row>
    <row r="7" spans="1:12" s="688" customFormat="1">
      <c r="A7" s="711">
        <v>44288</v>
      </c>
      <c r="B7" s="710">
        <v>21</v>
      </c>
      <c r="C7" s="710">
        <v>4608</v>
      </c>
      <c r="D7" s="710">
        <v>592.6947399999998</v>
      </c>
      <c r="E7" s="710">
        <v>135</v>
      </c>
      <c r="F7" s="710">
        <v>6.284978999999999</v>
      </c>
      <c r="G7" s="710">
        <v>0</v>
      </c>
      <c r="H7" s="710">
        <v>0</v>
      </c>
      <c r="I7" s="710">
        <v>4743</v>
      </c>
      <c r="J7" s="710">
        <v>598.97971899999982</v>
      </c>
      <c r="K7" s="710">
        <v>135</v>
      </c>
      <c r="L7" s="710">
        <v>18.489999999999998</v>
      </c>
    </row>
    <row r="8" spans="1:12" s="688" customFormat="1">
      <c r="A8" s="711">
        <v>44319</v>
      </c>
      <c r="B8" s="710">
        <v>21</v>
      </c>
      <c r="C8" s="710">
        <v>2218</v>
      </c>
      <c r="D8" s="710">
        <v>307.17788999999988</v>
      </c>
      <c r="E8" s="710">
        <v>135</v>
      </c>
      <c r="F8" s="710">
        <v>6.4907739999999965</v>
      </c>
      <c r="G8" s="710">
        <v>0</v>
      </c>
      <c r="H8" s="710">
        <v>0</v>
      </c>
      <c r="I8" s="710">
        <v>2353</v>
      </c>
      <c r="J8" s="710">
        <v>313.66866399999986</v>
      </c>
      <c r="K8" s="710">
        <v>21</v>
      </c>
      <c r="L8" s="710">
        <v>1.61</v>
      </c>
    </row>
    <row r="9" spans="1:12" s="688" customFormat="1">
      <c r="A9" s="711">
        <v>44349</v>
      </c>
      <c r="B9" s="710">
        <v>22</v>
      </c>
      <c r="C9" s="710">
        <v>3213</v>
      </c>
      <c r="D9" s="710">
        <v>415</v>
      </c>
      <c r="E9" s="710">
        <v>8421</v>
      </c>
      <c r="F9" s="710">
        <v>7.7</v>
      </c>
      <c r="G9" s="710">
        <v>0</v>
      </c>
      <c r="H9" s="710">
        <v>0</v>
      </c>
      <c r="I9" s="710">
        <v>11634</v>
      </c>
      <c r="J9" s="710">
        <v>423</v>
      </c>
      <c r="K9" s="710">
        <v>242</v>
      </c>
      <c r="L9" s="710">
        <v>2.27</v>
      </c>
    </row>
    <row r="10" spans="1:12" s="688" customFormat="1">
      <c r="A10" s="711">
        <v>44408</v>
      </c>
      <c r="B10" s="710">
        <v>22</v>
      </c>
      <c r="C10" s="710">
        <v>5172</v>
      </c>
      <c r="D10" s="710">
        <v>671.72671000000003</v>
      </c>
      <c r="E10" s="710">
        <v>5114</v>
      </c>
      <c r="F10" s="710">
        <v>4.1648215999999998</v>
      </c>
      <c r="G10" s="710">
        <v>0</v>
      </c>
      <c r="H10" s="710">
        <v>0</v>
      </c>
      <c r="I10" s="710">
        <v>10286</v>
      </c>
      <c r="J10" s="710">
        <v>675.89153160000001</v>
      </c>
      <c r="K10" s="710">
        <v>143</v>
      </c>
      <c r="L10" s="710">
        <v>1.04</v>
      </c>
    </row>
    <row r="11" spans="1:12" s="688" customFormat="1">
      <c r="A11" s="711">
        <v>44439</v>
      </c>
      <c r="B11" s="710">
        <v>22</v>
      </c>
      <c r="C11" s="710">
        <v>1860</v>
      </c>
      <c r="D11" s="710">
        <v>252.94460000000001</v>
      </c>
      <c r="E11" s="710">
        <v>32</v>
      </c>
      <c r="F11" s="710">
        <v>1.2277750999999995</v>
      </c>
      <c r="G11" s="710">
        <v>0</v>
      </c>
      <c r="H11" s="710">
        <v>0</v>
      </c>
      <c r="I11" s="710">
        <v>1892</v>
      </c>
      <c r="J11" s="710">
        <v>254.17237510000001</v>
      </c>
      <c r="K11" s="710">
        <v>0</v>
      </c>
      <c r="L11" s="710">
        <v>0</v>
      </c>
    </row>
    <row r="12" spans="1:12" s="688" customFormat="1">
      <c r="A12" s="711">
        <v>44469</v>
      </c>
      <c r="B12" s="710">
        <v>22</v>
      </c>
      <c r="C12" s="710">
        <v>0</v>
      </c>
      <c r="D12" s="710">
        <v>0</v>
      </c>
      <c r="E12" s="710">
        <v>23</v>
      </c>
      <c r="F12" s="710">
        <v>1.0724889999999996</v>
      </c>
      <c r="G12" s="710">
        <v>0</v>
      </c>
      <c r="H12" s="710">
        <v>0</v>
      </c>
      <c r="I12" s="710">
        <v>23</v>
      </c>
      <c r="J12" s="710">
        <v>1.0724889999999996</v>
      </c>
      <c r="K12" s="710">
        <v>1</v>
      </c>
      <c r="L12" s="710">
        <v>4.6092000000000001E-2</v>
      </c>
    </row>
    <row r="13" spans="1:12" s="688" customFormat="1">
      <c r="A13" s="711">
        <v>44500</v>
      </c>
      <c r="B13" s="710">
        <v>21</v>
      </c>
      <c r="C13" s="710">
        <v>0</v>
      </c>
      <c r="D13" s="710">
        <v>0</v>
      </c>
      <c r="E13" s="710">
        <v>21</v>
      </c>
      <c r="F13" s="710">
        <v>0.99556400000000023</v>
      </c>
      <c r="G13" s="710">
        <v>0</v>
      </c>
      <c r="H13" s="710">
        <v>0</v>
      </c>
      <c r="I13" s="710">
        <v>21</v>
      </c>
      <c r="J13" s="710">
        <v>0.99556400000000023</v>
      </c>
      <c r="K13" s="710">
        <v>0</v>
      </c>
      <c r="L13" s="710">
        <v>0</v>
      </c>
    </row>
    <row r="14" spans="1:12" s="688" customFormat="1">
      <c r="A14" s="711">
        <v>44530</v>
      </c>
      <c r="B14" s="710">
        <v>22</v>
      </c>
      <c r="C14" s="710">
        <v>0</v>
      </c>
      <c r="D14" s="710">
        <v>0</v>
      </c>
      <c r="E14" s="710">
        <v>22</v>
      </c>
      <c r="F14" s="710">
        <v>1.0610160000000002</v>
      </c>
      <c r="G14" s="710">
        <v>0</v>
      </c>
      <c r="H14" s="710">
        <v>0</v>
      </c>
      <c r="I14" s="710">
        <v>22</v>
      </c>
      <c r="J14" s="710">
        <v>1.0610160000000002</v>
      </c>
      <c r="K14" s="710">
        <v>0</v>
      </c>
      <c r="L14" s="710">
        <v>0</v>
      </c>
    </row>
    <row r="15" spans="1:12" s="688" customFormat="1">
      <c r="A15" s="711">
        <v>44561</v>
      </c>
      <c r="B15" s="710">
        <v>23</v>
      </c>
      <c r="C15" s="710">
        <v>0</v>
      </c>
      <c r="D15" s="710">
        <v>0</v>
      </c>
      <c r="E15" s="710">
        <v>22</v>
      </c>
      <c r="F15" s="710">
        <v>1.0545200000000001</v>
      </c>
      <c r="G15" s="710">
        <v>0</v>
      </c>
      <c r="H15" s="710">
        <v>0</v>
      </c>
      <c r="I15" s="710">
        <v>22</v>
      </c>
      <c r="J15" s="710">
        <v>1.0545200000000001</v>
      </c>
      <c r="K15" s="710">
        <v>0</v>
      </c>
      <c r="L15" s="710">
        <v>0</v>
      </c>
    </row>
    <row r="16" spans="1:12" s="688" customFormat="1">
      <c r="A16" s="711">
        <v>44592</v>
      </c>
      <c r="B16" s="710">
        <v>20</v>
      </c>
      <c r="C16" s="710">
        <v>0</v>
      </c>
      <c r="D16" s="710">
        <v>0</v>
      </c>
      <c r="E16" s="710">
        <v>20</v>
      </c>
      <c r="F16" s="710">
        <v>0.95858199999999982</v>
      </c>
      <c r="G16" s="710">
        <v>0</v>
      </c>
      <c r="H16" s="710">
        <v>0</v>
      </c>
      <c r="I16" s="710">
        <v>20</v>
      </c>
      <c r="J16" s="710">
        <v>0.95858199999999982</v>
      </c>
      <c r="K16" s="710">
        <v>0</v>
      </c>
      <c r="L16" s="710">
        <v>0</v>
      </c>
    </row>
    <row r="17" spans="1:12" s="688" customFormat="1">
      <c r="A17" s="711">
        <v>44593</v>
      </c>
      <c r="B17" s="710">
        <v>20</v>
      </c>
      <c r="C17" s="710">
        <v>0</v>
      </c>
      <c r="D17" s="710">
        <v>0</v>
      </c>
      <c r="E17" s="710">
        <v>20</v>
      </c>
      <c r="F17" s="710">
        <v>0.9863369999999998</v>
      </c>
      <c r="G17" s="710">
        <v>0</v>
      </c>
      <c r="H17" s="710">
        <v>0</v>
      </c>
      <c r="I17" s="710">
        <v>20</v>
      </c>
      <c r="J17" s="710">
        <v>0.9863369999999998</v>
      </c>
      <c r="K17" s="710">
        <v>0</v>
      </c>
      <c r="L17" s="710">
        <v>0</v>
      </c>
    </row>
    <row r="18" spans="1:12" s="688" customFormat="1"/>
    <row r="19" spans="1:12" ht="18.75">
      <c r="A19" s="1241" t="s">
        <v>426</v>
      </c>
      <c r="B19" s="1242"/>
      <c r="C19" s="1242"/>
      <c r="D19" s="1242"/>
      <c r="E19" s="1242"/>
      <c r="F19" s="1242"/>
      <c r="G19" s="1242"/>
      <c r="H19" s="1242"/>
      <c r="I19" s="1242"/>
      <c r="J19" s="1243"/>
    </row>
    <row r="20" spans="1:12" ht="31.5" customHeight="1">
      <c r="A20" s="1244" t="s">
        <v>645</v>
      </c>
      <c r="B20" s="1244" t="s">
        <v>442</v>
      </c>
      <c r="C20" s="1247" t="s">
        <v>432</v>
      </c>
      <c r="D20" s="1248"/>
      <c r="E20" s="1248"/>
      <c r="F20" s="1249"/>
      <c r="G20" s="1247" t="s">
        <v>88</v>
      </c>
      <c r="H20" s="1249"/>
      <c r="I20" s="1247" t="s">
        <v>445</v>
      </c>
      <c r="J20" s="1249"/>
    </row>
    <row r="21" spans="1:12" ht="21" customHeight="1">
      <c r="A21" s="1246"/>
      <c r="B21" s="1246"/>
      <c r="C21" s="1250" t="s">
        <v>647</v>
      </c>
      <c r="D21" s="1251"/>
      <c r="E21" s="1250" t="s">
        <v>648</v>
      </c>
      <c r="F21" s="1251"/>
      <c r="G21" s="1244" t="s">
        <v>443</v>
      </c>
      <c r="H21" s="1239" t="s">
        <v>1036</v>
      </c>
      <c r="I21" s="1239" t="s">
        <v>660</v>
      </c>
      <c r="J21" s="1244" t="s">
        <v>661</v>
      </c>
    </row>
    <row r="22" spans="1:12" ht="48" customHeight="1">
      <c r="A22" s="1245"/>
      <c r="B22" s="1245"/>
      <c r="C22" s="709" t="s">
        <v>443</v>
      </c>
      <c r="D22" s="708" t="s">
        <v>1035</v>
      </c>
      <c r="E22" s="709" t="s">
        <v>443</v>
      </c>
      <c r="F22" s="708" t="s">
        <v>1035</v>
      </c>
      <c r="G22" s="1245"/>
      <c r="H22" s="1240"/>
      <c r="I22" s="1240"/>
      <c r="J22" s="1245"/>
      <c r="L22" s="699"/>
    </row>
    <row r="23" spans="1:12">
      <c r="A23" s="707" t="s">
        <v>93</v>
      </c>
      <c r="B23" s="705">
        <v>216</v>
      </c>
      <c r="C23" s="705">
        <v>274888</v>
      </c>
      <c r="D23" s="705">
        <v>13925.047587999999</v>
      </c>
      <c r="E23" s="705">
        <v>168272</v>
      </c>
      <c r="F23" s="705">
        <v>8430.2403945000005</v>
      </c>
      <c r="G23" s="705">
        <v>443160</v>
      </c>
      <c r="H23" s="705">
        <v>22355.287982499995</v>
      </c>
      <c r="I23" s="706">
        <v>1152</v>
      </c>
      <c r="J23" s="705">
        <v>69.87</v>
      </c>
      <c r="L23" s="699"/>
    </row>
    <row r="24" spans="1:12">
      <c r="A24" s="704" t="s">
        <v>94</v>
      </c>
      <c r="B24" s="703">
        <v>236</v>
      </c>
      <c r="C24" s="703">
        <v>153947</v>
      </c>
      <c r="D24" s="703">
        <v>7521.7723845</v>
      </c>
      <c r="E24" s="703">
        <v>149629</v>
      </c>
      <c r="F24" s="703">
        <v>7057.0995639999974</v>
      </c>
      <c r="G24" s="703">
        <v>303576</v>
      </c>
      <c r="H24" s="703">
        <v>14578.871933499997</v>
      </c>
      <c r="I24" s="703">
        <v>1526</v>
      </c>
      <c r="J24" s="703">
        <v>73.67</v>
      </c>
      <c r="L24" s="699"/>
    </row>
    <row r="25" spans="1:12">
      <c r="A25" s="702">
        <v>44287</v>
      </c>
      <c r="B25" s="700">
        <v>21</v>
      </c>
      <c r="C25" s="701">
        <v>11444</v>
      </c>
      <c r="D25" s="701">
        <v>539.88933249999945</v>
      </c>
      <c r="E25" s="701">
        <v>8946</v>
      </c>
      <c r="F25" s="701">
        <v>410.77700650000031</v>
      </c>
      <c r="G25" s="701">
        <v>20390</v>
      </c>
      <c r="H25" s="701">
        <v>950.66633899999977</v>
      </c>
      <c r="I25" s="700">
        <v>3948</v>
      </c>
      <c r="J25" s="700">
        <v>186.77574999999999</v>
      </c>
      <c r="K25" s="699"/>
      <c r="L25" s="699"/>
    </row>
    <row r="26" spans="1:12">
      <c r="A26" s="702">
        <v>44317</v>
      </c>
      <c r="B26" s="700">
        <v>21</v>
      </c>
      <c r="C26" s="701">
        <v>10137</v>
      </c>
      <c r="D26" s="701">
        <v>494.35645300000016</v>
      </c>
      <c r="E26" s="701">
        <v>7431</v>
      </c>
      <c r="F26" s="701">
        <v>351.85781449999985</v>
      </c>
      <c r="G26" s="701">
        <v>17568</v>
      </c>
      <c r="H26" s="701">
        <v>846.21426750000001</v>
      </c>
      <c r="I26" s="700">
        <v>2388</v>
      </c>
      <c r="J26" s="700">
        <v>115.63</v>
      </c>
      <c r="K26" s="699"/>
      <c r="L26" s="699"/>
    </row>
    <row r="27" spans="1:12">
      <c r="A27" s="702">
        <v>44349</v>
      </c>
      <c r="B27" s="700">
        <v>22</v>
      </c>
      <c r="C27" s="701">
        <v>9004</v>
      </c>
      <c r="D27" s="701">
        <v>440.34205600000001</v>
      </c>
      <c r="E27" s="701">
        <v>5401</v>
      </c>
      <c r="F27" s="701">
        <v>258.92885899999999</v>
      </c>
      <c r="G27" s="701">
        <v>14405</v>
      </c>
      <c r="H27" s="701">
        <v>699.27089999999998</v>
      </c>
      <c r="I27" s="700">
        <v>1297</v>
      </c>
      <c r="J27" s="700">
        <v>60.8</v>
      </c>
      <c r="K27" s="699"/>
      <c r="L27" s="699"/>
    </row>
    <row r="28" spans="1:12">
      <c r="A28" s="702">
        <v>44408</v>
      </c>
      <c r="B28" s="700">
        <v>22</v>
      </c>
      <c r="C28" s="701">
        <v>11974</v>
      </c>
      <c r="D28" s="701">
        <v>583.74685349999959</v>
      </c>
      <c r="E28" s="701">
        <v>6587</v>
      </c>
      <c r="F28" s="701">
        <v>310.82195249999967</v>
      </c>
      <c r="G28" s="701">
        <v>18561</v>
      </c>
      <c r="H28" s="701">
        <v>894.56880599999931</v>
      </c>
      <c r="I28" s="700">
        <v>1516</v>
      </c>
      <c r="J28" s="700">
        <v>73.586750000000009</v>
      </c>
      <c r="K28" s="699"/>
      <c r="L28" s="699"/>
    </row>
    <row r="29" spans="1:12">
      <c r="A29" s="702">
        <v>44439</v>
      </c>
      <c r="B29" s="700">
        <v>22</v>
      </c>
      <c r="C29" s="701">
        <v>16764</v>
      </c>
      <c r="D29" s="701">
        <v>812.08522950000031</v>
      </c>
      <c r="E29" s="701">
        <v>13767</v>
      </c>
      <c r="F29" s="701">
        <v>649.15444299999911</v>
      </c>
      <c r="G29" s="701">
        <v>30531</v>
      </c>
      <c r="H29" s="701">
        <v>1461.2396724999994</v>
      </c>
      <c r="I29" s="700">
        <v>4149</v>
      </c>
      <c r="J29" s="700">
        <v>196.14049999999997</v>
      </c>
      <c r="K29" s="699"/>
      <c r="L29" s="699"/>
    </row>
    <row r="30" spans="1:12">
      <c r="A30" s="702">
        <v>44469</v>
      </c>
      <c r="B30" s="700">
        <v>22</v>
      </c>
      <c r="C30" s="701">
        <v>17493</v>
      </c>
      <c r="D30" s="701">
        <v>837.90842599999939</v>
      </c>
      <c r="E30" s="701">
        <v>18350</v>
      </c>
      <c r="F30" s="701">
        <v>851.62612799999999</v>
      </c>
      <c r="G30" s="701">
        <v>35843</v>
      </c>
      <c r="H30" s="701">
        <v>1689.5345539999994</v>
      </c>
      <c r="I30" s="700">
        <v>5405</v>
      </c>
      <c r="J30" s="700">
        <v>251.20699999999997</v>
      </c>
      <c r="K30" s="699"/>
      <c r="L30" s="699"/>
    </row>
    <row r="31" spans="1:12">
      <c r="A31" s="702">
        <v>44500</v>
      </c>
      <c r="B31" s="700">
        <v>21</v>
      </c>
      <c r="C31" s="701">
        <v>14806</v>
      </c>
      <c r="D31" s="701">
        <v>714.43395600000008</v>
      </c>
      <c r="E31" s="701">
        <v>17898</v>
      </c>
      <c r="F31" s="701">
        <v>829.9953754999982</v>
      </c>
      <c r="G31" s="701">
        <v>32704</v>
      </c>
      <c r="H31" s="701">
        <v>1544.4293314999982</v>
      </c>
      <c r="I31" s="700">
        <v>4001</v>
      </c>
      <c r="J31" s="700">
        <v>187.86075</v>
      </c>
      <c r="K31" s="699"/>
      <c r="L31" s="699"/>
    </row>
    <row r="32" spans="1:12">
      <c r="A32" s="702">
        <v>44530</v>
      </c>
      <c r="B32" s="700">
        <v>22</v>
      </c>
      <c r="C32" s="701">
        <v>18086</v>
      </c>
      <c r="D32" s="701">
        <v>894.32280999999955</v>
      </c>
      <c r="E32" s="701">
        <v>16790</v>
      </c>
      <c r="F32" s="701">
        <v>796.6178370000008</v>
      </c>
      <c r="G32" s="701">
        <v>34876</v>
      </c>
      <c r="H32" s="701">
        <v>1690.9406470000004</v>
      </c>
      <c r="I32" s="700">
        <v>5023</v>
      </c>
      <c r="J32" s="700">
        <v>241.39</v>
      </c>
      <c r="K32" s="699"/>
      <c r="L32" s="699"/>
    </row>
    <row r="33" spans="1:691">
      <c r="A33" s="702">
        <v>44561</v>
      </c>
      <c r="B33" s="700">
        <v>23</v>
      </c>
      <c r="C33" s="701">
        <v>15966</v>
      </c>
      <c r="D33" s="701">
        <v>789.53763350000088</v>
      </c>
      <c r="E33" s="701">
        <v>17884</v>
      </c>
      <c r="F33" s="701">
        <v>841.84146099999998</v>
      </c>
      <c r="G33" s="701">
        <v>33850</v>
      </c>
      <c r="H33" s="701">
        <v>1631.379094500001</v>
      </c>
      <c r="I33" s="700">
        <v>3779</v>
      </c>
      <c r="J33" s="700">
        <v>181.64</v>
      </c>
      <c r="K33" s="699"/>
      <c r="L33" s="699"/>
    </row>
    <row r="34" spans="1:691">
      <c r="A34" s="702">
        <v>44592</v>
      </c>
      <c r="B34" s="700">
        <v>20</v>
      </c>
      <c r="C34" s="701">
        <v>16994</v>
      </c>
      <c r="D34" s="701">
        <v>838.39927050000028</v>
      </c>
      <c r="E34" s="701">
        <v>13316</v>
      </c>
      <c r="F34" s="701">
        <v>629.91009050000059</v>
      </c>
      <c r="G34" s="701">
        <v>30310</v>
      </c>
      <c r="H34" s="701">
        <v>1468.309361000001</v>
      </c>
      <c r="I34" s="700">
        <v>3544</v>
      </c>
      <c r="J34" s="700">
        <v>170.06</v>
      </c>
      <c r="K34" s="699"/>
      <c r="L34" s="699"/>
    </row>
    <row r="35" spans="1:691">
      <c r="A35" s="702">
        <v>44593</v>
      </c>
      <c r="B35" s="700">
        <v>20</v>
      </c>
      <c r="C35" s="701">
        <v>11279</v>
      </c>
      <c r="D35" s="701">
        <v>576.75036400000056</v>
      </c>
      <c r="E35" s="701">
        <v>23259</v>
      </c>
      <c r="F35" s="701">
        <v>1125.5685964999996</v>
      </c>
      <c r="G35" s="701">
        <v>34538</v>
      </c>
      <c r="H35" s="701">
        <v>1702.3189605000002</v>
      </c>
      <c r="I35" s="700">
        <v>1526</v>
      </c>
      <c r="J35" s="700">
        <v>73.67</v>
      </c>
      <c r="K35" s="699"/>
      <c r="L35" s="699"/>
    </row>
    <row r="36" spans="1:691">
      <c r="A36" s="693"/>
      <c r="B36" s="259"/>
      <c r="C36" s="692"/>
      <c r="D36" s="692"/>
      <c r="E36" s="692"/>
      <c r="F36" s="692"/>
      <c r="G36" s="259"/>
      <c r="I36" s="699"/>
      <c r="J36" s="699"/>
      <c r="K36" s="699"/>
      <c r="L36" s="699"/>
    </row>
    <row r="37" spans="1:691" s="688" customFormat="1">
      <c r="A37" s="697" t="s">
        <v>1160</v>
      </c>
      <c r="B37" s="696"/>
      <c r="C37" s="696"/>
      <c r="D37" s="696"/>
      <c r="E37" s="695"/>
      <c r="F37" s="698"/>
      <c r="G37" s="695"/>
      <c r="H37" s="692"/>
      <c r="I37" s="692"/>
      <c r="J37" s="692"/>
      <c r="K37" s="692"/>
      <c r="L37" s="692"/>
    </row>
    <row r="38" spans="1:691" s="688" customFormat="1">
      <c r="A38" s="697" t="s">
        <v>1034</v>
      </c>
      <c r="B38" s="696"/>
      <c r="C38" s="696"/>
      <c r="D38" s="696"/>
      <c r="E38" s="695"/>
      <c r="G38" s="695"/>
      <c r="H38" s="692"/>
      <c r="I38" s="692"/>
      <c r="J38" s="692"/>
      <c r="K38" s="692"/>
      <c r="L38" s="692"/>
    </row>
    <row r="39" spans="1:691" ht="12.75" customHeight="1">
      <c r="A39" s="697" t="s">
        <v>1033</v>
      </c>
      <c r="B39" s="696"/>
      <c r="C39" s="696"/>
      <c r="D39" s="696"/>
      <c r="E39" s="695"/>
      <c r="F39" s="695"/>
      <c r="G39" s="695"/>
    </row>
    <row r="40" spans="1:691">
      <c r="A40" s="693" t="s">
        <v>810</v>
      </c>
      <c r="B40" s="259"/>
      <c r="C40" s="259"/>
      <c r="D40" s="259"/>
      <c r="E40" s="692"/>
      <c r="F40" s="692"/>
      <c r="G40" s="692"/>
      <c r="H40" s="694"/>
      <c r="I40" s="694"/>
      <c r="J40" s="694"/>
      <c r="K40" s="694"/>
      <c r="L40" s="694"/>
    </row>
    <row r="41" spans="1:691">
      <c r="A41" s="693" t="s">
        <v>798</v>
      </c>
      <c r="B41" s="259"/>
      <c r="C41" s="259"/>
      <c r="D41" s="259"/>
      <c r="E41" s="692"/>
      <c r="F41" s="692"/>
      <c r="G41" s="692"/>
      <c r="H41" s="688"/>
      <c r="L41" s="688"/>
    </row>
    <row r="42" spans="1:691">
      <c r="A42" s="691" t="s">
        <v>169</v>
      </c>
    </row>
    <row r="47" spans="1:691" s="690" customFormat="1" ht="40.5" customHeight="1">
      <c r="A47" s="687"/>
      <c r="B47" s="687"/>
      <c r="C47" s="687"/>
      <c r="D47" s="687"/>
      <c r="E47" s="687"/>
      <c r="F47" s="687"/>
      <c r="G47" s="687"/>
      <c r="H47" s="687"/>
      <c r="I47" s="688"/>
      <c r="J47" s="688"/>
      <c r="K47" s="688"/>
      <c r="L47" s="687"/>
      <c r="M47" s="687"/>
      <c r="N47" s="687"/>
      <c r="O47" s="687"/>
      <c r="P47" s="687"/>
      <c r="Q47" s="687"/>
      <c r="R47" s="687"/>
      <c r="S47" s="687"/>
      <c r="T47" s="687"/>
      <c r="U47" s="687"/>
      <c r="V47" s="687"/>
      <c r="W47" s="687"/>
      <c r="X47" s="687"/>
      <c r="Y47" s="687"/>
      <c r="Z47" s="687"/>
      <c r="AA47" s="687"/>
      <c r="AB47" s="687"/>
      <c r="AC47" s="687"/>
      <c r="AD47" s="687"/>
      <c r="AE47" s="687"/>
      <c r="AF47" s="687"/>
      <c r="AG47" s="687"/>
      <c r="AH47" s="687"/>
      <c r="AI47" s="687"/>
      <c r="AJ47" s="687"/>
      <c r="AK47" s="687"/>
      <c r="AL47" s="687"/>
      <c r="AM47" s="687"/>
      <c r="AN47" s="687"/>
      <c r="AO47" s="687"/>
      <c r="AP47" s="687"/>
      <c r="AQ47" s="687"/>
      <c r="AR47" s="687"/>
      <c r="AS47" s="687"/>
      <c r="AT47" s="687"/>
      <c r="AU47" s="687"/>
      <c r="AV47" s="687"/>
      <c r="AW47" s="687"/>
      <c r="AX47" s="687"/>
      <c r="AY47" s="687"/>
      <c r="AZ47" s="687"/>
      <c r="BA47" s="687"/>
      <c r="BB47" s="687"/>
      <c r="BC47" s="687"/>
      <c r="BD47" s="687"/>
      <c r="BE47" s="687"/>
      <c r="BF47" s="687"/>
      <c r="BG47" s="687"/>
      <c r="BH47" s="687"/>
      <c r="BI47" s="687"/>
      <c r="BJ47" s="687"/>
      <c r="BK47" s="687"/>
      <c r="BL47" s="687"/>
      <c r="BM47" s="687"/>
      <c r="BN47" s="687"/>
      <c r="BO47" s="687"/>
      <c r="BP47" s="687"/>
      <c r="BQ47" s="687"/>
      <c r="BR47" s="687"/>
      <c r="BS47" s="687"/>
      <c r="BT47" s="687"/>
      <c r="BU47" s="687"/>
      <c r="BV47" s="687"/>
      <c r="BW47" s="687"/>
      <c r="BX47" s="687"/>
      <c r="BY47" s="687"/>
      <c r="BZ47" s="687"/>
      <c r="CA47" s="687"/>
      <c r="CB47" s="687"/>
      <c r="CC47" s="687"/>
      <c r="CD47" s="687"/>
      <c r="CE47" s="687"/>
      <c r="CF47" s="687"/>
      <c r="CG47" s="687"/>
      <c r="CH47" s="687"/>
      <c r="CI47" s="687"/>
      <c r="CJ47" s="687"/>
      <c r="CK47" s="687"/>
      <c r="CL47" s="687"/>
      <c r="CM47" s="687"/>
      <c r="CN47" s="687"/>
      <c r="CO47" s="687"/>
      <c r="CP47" s="687"/>
      <c r="CQ47" s="687"/>
      <c r="CR47" s="687"/>
      <c r="CS47" s="687"/>
      <c r="CT47" s="687"/>
      <c r="CU47" s="687"/>
      <c r="CV47" s="687"/>
      <c r="CW47" s="687"/>
      <c r="CX47" s="687"/>
      <c r="CY47" s="687"/>
      <c r="CZ47" s="687"/>
      <c r="DA47" s="687"/>
      <c r="DB47" s="687"/>
      <c r="DC47" s="687"/>
      <c r="DD47" s="687"/>
      <c r="DE47" s="687"/>
      <c r="DF47" s="687"/>
      <c r="DG47" s="687"/>
      <c r="DH47" s="687"/>
      <c r="DI47" s="687"/>
      <c r="DJ47" s="687"/>
      <c r="DK47" s="687"/>
      <c r="DL47" s="687"/>
      <c r="DM47" s="687"/>
      <c r="DN47" s="687"/>
      <c r="DO47" s="687"/>
      <c r="DP47" s="687"/>
      <c r="DQ47" s="687"/>
      <c r="DR47" s="687"/>
      <c r="DS47" s="687"/>
      <c r="DT47" s="687"/>
      <c r="DU47" s="687"/>
      <c r="DV47" s="687"/>
      <c r="DW47" s="687"/>
      <c r="DX47" s="687"/>
      <c r="DY47" s="687"/>
      <c r="DZ47" s="687"/>
      <c r="EA47" s="687"/>
      <c r="EB47" s="687"/>
      <c r="EC47" s="687"/>
      <c r="ED47" s="687"/>
      <c r="EE47" s="687"/>
      <c r="EF47" s="687"/>
      <c r="EG47" s="687"/>
      <c r="EH47" s="687"/>
      <c r="EI47" s="687"/>
      <c r="EJ47" s="687"/>
      <c r="EK47" s="687"/>
      <c r="EL47" s="687"/>
      <c r="EM47" s="687"/>
      <c r="EN47" s="687"/>
      <c r="EO47" s="687"/>
      <c r="EP47" s="687"/>
      <c r="EQ47" s="687"/>
      <c r="ER47" s="687"/>
      <c r="ES47" s="687"/>
      <c r="ET47" s="687"/>
      <c r="EU47" s="687"/>
      <c r="EV47" s="687"/>
      <c r="EW47" s="687"/>
      <c r="EX47" s="687"/>
      <c r="EY47" s="687"/>
      <c r="EZ47" s="687"/>
      <c r="FA47" s="687"/>
      <c r="FB47" s="687"/>
      <c r="FC47" s="687"/>
      <c r="FD47" s="687"/>
      <c r="FE47" s="687"/>
      <c r="FF47" s="687"/>
      <c r="FG47" s="687"/>
      <c r="FH47" s="687"/>
      <c r="FI47" s="687"/>
      <c r="FJ47" s="687"/>
      <c r="FK47" s="687"/>
      <c r="FL47" s="687"/>
      <c r="FM47" s="687"/>
      <c r="FN47" s="687"/>
      <c r="FO47" s="687"/>
      <c r="FP47" s="687"/>
      <c r="FQ47" s="687"/>
      <c r="FR47" s="687"/>
      <c r="FS47" s="687"/>
      <c r="FT47" s="687"/>
      <c r="FU47" s="687"/>
      <c r="FV47" s="687"/>
      <c r="FW47" s="687"/>
      <c r="FX47" s="687"/>
      <c r="FY47" s="687"/>
      <c r="FZ47" s="687"/>
      <c r="GA47" s="687"/>
      <c r="GB47" s="687"/>
      <c r="GC47" s="687"/>
      <c r="GD47" s="687"/>
      <c r="GE47" s="687"/>
      <c r="GF47" s="687"/>
      <c r="GG47" s="687"/>
      <c r="GH47" s="687"/>
      <c r="GI47" s="687"/>
      <c r="GJ47" s="687"/>
      <c r="GK47" s="687"/>
      <c r="GL47" s="687"/>
      <c r="GM47" s="687"/>
      <c r="GN47" s="687"/>
      <c r="GO47" s="687"/>
      <c r="GP47" s="687"/>
      <c r="GQ47" s="687"/>
      <c r="GR47" s="687"/>
      <c r="GS47" s="687"/>
      <c r="GT47" s="687"/>
      <c r="GU47" s="687"/>
      <c r="GV47" s="687"/>
      <c r="GW47" s="687"/>
      <c r="GX47" s="687"/>
      <c r="GY47" s="687"/>
      <c r="GZ47" s="687"/>
      <c r="HA47" s="687"/>
      <c r="HB47" s="687"/>
      <c r="HC47" s="687"/>
      <c r="HD47" s="687"/>
      <c r="HE47" s="687"/>
      <c r="HF47" s="687"/>
      <c r="HG47" s="687"/>
      <c r="HH47" s="687"/>
      <c r="HI47" s="687"/>
      <c r="HJ47" s="687"/>
      <c r="HK47" s="687"/>
      <c r="HL47" s="687"/>
      <c r="HM47" s="687"/>
      <c r="HN47" s="687"/>
      <c r="HO47" s="687"/>
      <c r="HP47" s="687"/>
      <c r="HQ47" s="687"/>
      <c r="HR47" s="687"/>
      <c r="HS47" s="687"/>
      <c r="HT47" s="687"/>
      <c r="HU47" s="687"/>
      <c r="HV47" s="687"/>
      <c r="HW47" s="687"/>
      <c r="HX47" s="687"/>
      <c r="HY47" s="687"/>
      <c r="HZ47" s="687"/>
      <c r="IA47" s="687"/>
      <c r="IB47" s="687"/>
      <c r="IC47" s="687"/>
      <c r="ID47" s="687"/>
      <c r="IE47" s="687"/>
      <c r="IF47" s="687"/>
      <c r="IG47" s="687"/>
      <c r="IH47" s="687"/>
      <c r="II47" s="687"/>
      <c r="IJ47" s="687"/>
      <c r="IK47" s="687"/>
      <c r="IL47" s="687"/>
      <c r="IM47" s="687"/>
      <c r="IN47" s="687"/>
      <c r="IO47" s="687"/>
      <c r="IP47" s="687"/>
      <c r="IQ47" s="687"/>
      <c r="IR47" s="687"/>
      <c r="IS47" s="687"/>
      <c r="IT47" s="687"/>
      <c r="IU47" s="687"/>
      <c r="IV47" s="687"/>
      <c r="IW47" s="687"/>
      <c r="IX47" s="687"/>
      <c r="IY47" s="687"/>
      <c r="IZ47" s="687"/>
      <c r="JA47" s="687"/>
      <c r="JB47" s="687"/>
      <c r="JC47" s="687"/>
      <c r="JD47" s="687"/>
      <c r="JE47" s="687"/>
      <c r="JF47" s="687"/>
      <c r="JG47" s="687"/>
      <c r="JH47" s="687"/>
      <c r="JI47" s="687"/>
      <c r="JJ47" s="687"/>
      <c r="JK47" s="687"/>
      <c r="JL47" s="687"/>
      <c r="JM47" s="687"/>
      <c r="JN47" s="687"/>
      <c r="JO47" s="687"/>
      <c r="JP47" s="687"/>
      <c r="JQ47" s="687"/>
      <c r="JR47" s="687"/>
      <c r="JS47" s="687"/>
      <c r="JT47" s="687"/>
      <c r="JU47" s="687"/>
      <c r="JV47" s="687"/>
      <c r="JW47" s="687"/>
      <c r="JX47" s="687"/>
      <c r="JY47" s="687"/>
      <c r="JZ47" s="687"/>
      <c r="KA47" s="687"/>
      <c r="KB47" s="687"/>
      <c r="KC47" s="687"/>
      <c r="KD47" s="687"/>
      <c r="KE47" s="687"/>
      <c r="KF47" s="687"/>
      <c r="KG47" s="687"/>
      <c r="KH47" s="687"/>
      <c r="KI47" s="687"/>
      <c r="KJ47" s="687"/>
      <c r="KK47" s="687"/>
      <c r="KL47" s="687"/>
      <c r="KM47" s="687"/>
      <c r="KN47" s="687"/>
      <c r="KO47" s="687"/>
      <c r="KP47" s="687"/>
      <c r="KQ47" s="687"/>
      <c r="KR47" s="687"/>
      <c r="KS47" s="687"/>
      <c r="KT47" s="687"/>
      <c r="KU47" s="687"/>
      <c r="KV47" s="687"/>
      <c r="KW47" s="687"/>
      <c r="KX47" s="687"/>
      <c r="KY47" s="687"/>
      <c r="KZ47" s="687"/>
      <c r="LA47" s="687"/>
      <c r="LB47" s="687"/>
      <c r="LC47" s="687"/>
      <c r="LD47" s="687"/>
      <c r="LE47" s="687"/>
      <c r="LF47" s="687"/>
      <c r="LG47" s="687"/>
      <c r="LH47" s="687"/>
      <c r="LI47" s="687"/>
      <c r="LJ47" s="687"/>
      <c r="LK47" s="687"/>
      <c r="LL47" s="687"/>
      <c r="LM47" s="687"/>
      <c r="LN47" s="687"/>
      <c r="LO47" s="687"/>
      <c r="LP47" s="687"/>
      <c r="LQ47" s="687"/>
      <c r="LR47" s="687"/>
      <c r="LS47" s="687"/>
      <c r="LT47" s="687"/>
      <c r="LU47" s="687"/>
      <c r="LV47" s="687"/>
      <c r="LW47" s="687"/>
      <c r="LX47" s="687"/>
      <c r="LY47" s="687"/>
      <c r="LZ47" s="687"/>
      <c r="MA47" s="687"/>
      <c r="MB47" s="687"/>
      <c r="MC47" s="687"/>
      <c r="MD47" s="687"/>
      <c r="ME47" s="687"/>
      <c r="MF47" s="687"/>
      <c r="MG47" s="687"/>
      <c r="MH47" s="687"/>
      <c r="MI47" s="687"/>
      <c r="MJ47" s="687"/>
      <c r="MK47" s="687"/>
      <c r="ML47" s="687"/>
      <c r="MM47" s="687"/>
      <c r="MN47" s="687"/>
      <c r="MO47" s="687"/>
      <c r="MP47" s="687"/>
      <c r="MQ47" s="687"/>
      <c r="MR47" s="687"/>
      <c r="MS47" s="687"/>
      <c r="MT47" s="687"/>
      <c r="MU47" s="687"/>
      <c r="MV47" s="687"/>
      <c r="MW47" s="687"/>
      <c r="MX47" s="687"/>
      <c r="MY47" s="687"/>
      <c r="MZ47" s="687"/>
      <c r="NA47" s="687"/>
      <c r="NB47" s="687"/>
      <c r="NC47" s="687"/>
      <c r="ND47" s="687"/>
      <c r="NE47" s="687"/>
      <c r="NF47" s="687"/>
      <c r="NG47" s="687"/>
      <c r="NH47" s="687"/>
      <c r="NI47" s="687"/>
      <c r="NJ47" s="687"/>
      <c r="NK47" s="687"/>
      <c r="NL47" s="687"/>
      <c r="NM47" s="687"/>
      <c r="NN47" s="687"/>
      <c r="NO47" s="687"/>
      <c r="NP47" s="687"/>
      <c r="NQ47" s="687"/>
      <c r="NR47" s="687"/>
      <c r="NS47" s="687"/>
      <c r="NT47" s="687"/>
      <c r="NU47" s="687"/>
      <c r="NV47" s="687"/>
      <c r="NW47" s="687"/>
      <c r="NX47" s="687"/>
      <c r="NY47" s="687"/>
      <c r="NZ47" s="687"/>
      <c r="OA47" s="687"/>
      <c r="OB47" s="687"/>
      <c r="OC47" s="687"/>
      <c r="OD47" s="687"/>
      <c r="OE47" s="687"/>
      <c r="OF47" s="687"/>
      <c r="OG47" s="687"/>
      <c r="OH47" s="687"/>
      <c r="OI47" s="687"/>
      <c r="OJ47" s="687"/>
      <c r="OK47" s="687"/>
      <c r="OL47" s="687"/>
      <c r="OM47" s="687"/>
      <c r="ON47" s="687"/>
      <c r="OO47" s="687"/>
      <c r="OP47" s="687"/>
      <c r="OQ47" s="687"/>
      <c r="OR47" s="687"/>
      <c r="OS47" s="687"/>
      <c r="OT47" s="687"/>
      <c r="OU47" s="687"/>
      <c r="OV47" s="687"/>
      <c r="OW47" s="687"/>
      <c r="OX47" s="687"/>
      <c r="OY47" s="687"/>
      <c r="OZ47" s="687"/>
      <c r="PA47" s="687"/>
      <c r="PB47" s="687"/>
      <c r="PC47" s="687"/>
      <c r="PD47" s="687"/>
      <c r="PE47" s="687"/>
      <c r="PF47" s="687"/>
      <c r="PG47" s="687"/>
      <c r="PH47" s="687"/>
      <c r="PI47" s="687"/>
      <c r="PJ47" s="687"/>
      <c r="PK47" s="687"/>
      <c r="PL47" s="687"/>
      <c r="PM47" s="687"/>
      <c r="PN47" s="687"/>
      <c r="PO47" s="687"/>
      <c r="PP47" s="687"/>
      <c r="PQ47" s="687"/>
      <c r="PR47" s="687"/>
      <c r="PS47" s="687"/>
      <c r="PT47" s="687"/>
      <c r="PU47" s="687"/>
      <c r="PV47" s="687"/>
      <c r="PW47" s="687"/>
      <c r="PX47" s="687"/>
      <c r="PY47" s="687"/>
      <c r="PZ47" s="687"/>
      <c r="QA47" s="687"/>
      <c r="QB47" s="687"/>
      <c r="QC47" s="687"/>
      <c r="QD47" s="687"/>
      <c r="QE47" s="687"/>
      <c r="QF47" s="687"/>
      <c r="QG47" s="687"/>
      <c r="QH47" s="687"/>
      <c r="QI47" s="687"/>
      <c r="QJ47" s="687"/>
      <c r="QK47" s="687"/>
      <c r="QL47" s="687"/>
      <c r="QM47" s="687"/>
      <c r="QN47" s="687"/>
      <c r="QO47" s="687"/>
      <c r="QP47" s="687"/>
      <c r="QQ47" s="687"/>
      <c r="QR47" s="687"/>
      <c r="QS47" s="687"/>
      <c r="QT47" s="687"/>
      <c r="QU47" s="687"/>
      <c r="QV47" s="687"/>
      <c r="QW47" s="687"/>
      <c r="QX47" s="687"/>
      <c r="QY47" s="687"/>
      <c r="QZ47" s="687"/>
      <c r="RA47" s="687"/>
      <c r="RB47" s="687"/>
      <c r="RC47" s="687"/>
      <c r="RD47" s="687"/>
      <c r="RE47" s="687"/>
      <c r="RF47" s="687"/>
      <c r="RG47" s="687"/>
      <c r="RH47" s="687"/>
      <c r="RI47" s="687"/>
      <c r="RJ47" s="687"/>
      <c r="RK47" s="687"/>
      <c r="RL47" s="687"/>
      <c r="RM47" s="687"/>
      <c r="RN47" s="687"/>
      <c r="RO47" s="687"/>
      <c r="RP47" s="687"/>
      <c r="RQ47" s="687"/>
      <c r="RR47" s="687"/>
      <c r="RS47" s="687"/>
      <c r="RT47" s="687"/>
      <c r="RU47" s="687"/>
      <c r="RV47" s="687"/>
      <c r="RW47" s="687"/>
      <c r="RX47" s="687"/>
      <c r="RY47" s="687"/>
      <c r="RZ47" s="687"/>
      <c r="SA47" s="687"/>
      <c r="SB47" s="687"/>
      <c r="SC47" s="687"/>
      <c r="SD47" s="687"/>
      <c r="SE47" s="687"/>
      <c r="SF47" s="687"/>
      <c r="SG47" s="687"/>
      <c r="SH47" s="687"/>
      <c r="SI47" s="687"/>
      <c r="SJ47" s="687"/>
      <c r="SK47" s="687"/>
      <c r="SL47" s="687"/>
      <c r="SM47" s="687"/>
      <c r="SN47" s="687"/>
      <c r="SO47" s="687"/>
      <c r="SP47" s="687"/>
      <c r="SQ47" s="687"/>
      <c r="SR47" s="687"/>
      <c r="SS47" s="687"/>
      <c r="ST47" s="687"/>
      <c r="SU47" s="687"/>
      <c r="SV47" s="687"/>
      <c r="SW47" s="687"/>
      <c r="SX47" s="687"/>
      <c r="SY47" s="687"/>
      <c r="SZ47" s="687"/>
      <c r="TA47" s="687"/>
      <c r="TB47" s="687"/>
      <c r="TC47" s="687"/>
      <c r="TD47" s="687"/>
      <c r="TE47" s="687"/>
      <c r="TF47" s="687"/>
      <c r="TG47" s="687"/>
      <c r="TH47" s="687"/>
      <c r="TI47" s="687"/>
      <c r="TJ47" s="687"/>
      <c r="TK47" s="687"/>
      <c r="TL47" s="687"/>
      <c r="TM47" s="687"/>
      <c r="TN47" s="687"/>
      <c r="TO47" s="687"/>
      <c r="TP47" s="687"/>
      <c r="TQ47" s="687"/>
      <c r="TR47" s="687"/>
      <c r="TS47" s="687"/>
      <c r="TT47" s="687"/>
      <c r="TU47" s="687"/>
      <c r="TV47" s="687"/>
      <c r="TW47" s="687"/>
      <c r="TX47" s="687"/>
      <c r="TY47" s="687"/>
      <c r="TZ47" s="687"/>
      <c r="UA47" s="687"/>
      <c r="UB47" s="687"/>
      <c r="UC47" s="687"/>
      <c r="UD47" s="687"/>
      <c r="UE47" s="687"/>
      <c r="UF47" s="687"/>
      <c r="UG47" s="687"/>
      <c r="UH47" s="687"/>
      <c r="UI47" s="687"/>
      <c r="UJ47" s="687"/>
      <c r="UK47" s="687"/>
      <c r="UL47" s="687"/>
      <c r="UM47" s="687"/>
      <c r="UN47" s="687"/>
      <c r="UO47" s="687"/>
      <c r="UP47" s="687"/>
      <c r="UQ47" s="687"/>
      <c r="UR47" s="687"/>
      <c r="US47" s="687"/>
      <c r="UT47" s="687"/>
      <c r="UU47" s="687"/>
      <c r="UV47" s="687"/>
      <c r="UW47" s="687"/>
      <c r="UX47" s="687"/>
      <c r="UY47" s="687"/>
      <c r="UZ47" s="687"/>
      <c r="VA47" s="687"/>
      <c r="VB47" s="687"/>
      <c r="VC47" s="687"/>
      <c r="VD47" s="687"/>
      <c r="VE47" s="687"/>
      <c r="VF47" s="687"/>
      <c r="VG47" s="687"/>
      <c r="VH47" s="687"/>
      <c r="VI47" s="687"/>
      <c r="VJ47" s="687"/>
      <c r="VK47" s="687"/>
      <c r="VL47" s="687"/>
      <c r="VM47" s="687"/>
      <c r="VN47" s="687"/>
      <c r="VO47" s="687"/>
      <c r="VP47" s="687"/>
      <c r="VQ47" s="687"/>
      <c r="VR47" s="687"/>
      <c r="VS47" s="687"/>
      <c r="VT47" s="687"/>
      <c r="VU47" s="687"/>
      <c r="VV47" s="687"/>
      <c r="VW47" s="687"/>
      <c r="VX47" s="687"/>
      <c r="VY47" s="687"/>
      <c r="VZ47" s="687"/>
      <c r="WA47" s="687"/>
      <c r="WB47" s="687"/>
      <c r="WC47" s="687"/>
      <c r="WD47" s="687"/>
      <c r="WE47" s="687"/>
      <c r="WF47" s="687"/>
      <c r="WG47" s="687"/>
      <c r="WH47" s="687"/>
      <c r="WI47" s="687"/>
      <c r="WJ47" s="687"/>
      <c r="WK47" s="687"/>
      <c r="WL47" s="687"/>
      <c r="WM47" s="687"/>
      <c r="WN47" s="687"/>
      <c r="WO47" s="687"/>
      <c r="WP47" s="687"/>
      <c r="WQ47" s="687"/>
      <c r="WR47" s="687"/>
      <c r="WS47" s="687"/>
      <c r="WT47" s="687"/>
      <c r="WU47" s="687"/>
      <c r="WV47" s="687"/>
      <c r="WW47" s="687"/>
      <c r="WX47" s="687"/>
      <c r="WY47" s="687"/>
      <c r="WZ47" s="687"/>
      <c r="XA47" s="687"/>
      <c r="XB47" s="687"/>
      <c r="XC47" s="687"/>
      <c r="XD47" s="687"/>
      <c r="XE47" s="687"/>
      <c r="XF47" s="687"/>
      <c r="XG47" s="687"/>
      <c r="XH47" s="687"/>
      <c r="XI47" s="687"/>
      <c r="XJ47" s="687"/>
      <c r="XK47" s="687"/>
      <c r="XL47" s="687"/>
      <c r="XM47" s="687"/>
      <c r="XN47" s="687"/>
      <c r="XO47" s="687"/>
      <c r="XP47" s="687"/>
      <c r="XQ47" s="687"/>
      <c r="XR47" s="687"/>
      <c r="XS47" s="687"/>
      <c r="XT47" s="687"/>
      <c r="XU47" s="687"/>
      <c r="XV47" s="687"/>
      <c r="XW47" s="687"/>
      <c r="XX47" s="687"/>
      <c r="XY47" s="687"/>
      <c r="XZ47" s="687"/>
      <c r="YA47" s="687"/>
      <c r="YB47" s="687"/>
      <c r="YC47" s="687"/>
      <c r="YD47" s="687"/>
      <c r="YE47" s="687"/>
      <c r="YF47" s="687"/>
      <c r="YG47" s="687"/>
      <c r="YH47" s="687"/>
      <c r="YI47" s="687"/>
      <c r="YJ47" s="687"/>
      <c r="YK47" s="687"/>
      <c r="YL47" s="687"/>
      <c r="YM47" s="687"/>
      <c r="YN47" s="687"/>
      <c r="YO47" s="687"/>
      <c r="YP47" s="687"/>
      <c r="YQ47" s="687"/>
      <c r="YR47" s="687"/>
      <c r="YS47" s="687"/>
      <c r="YT47" s="687"/>
      <c r="YU47" s="687"/>
      <c r="YV47" s="687"/>
      <c r="YW47" s="687"/>
      <c r="YX47" s="687"/>
      <c r="YY47" s="687"/>
      <c r="YZ47" s="687"/>
      <c r="ZA47" s="687"/>
      <c r="ZB47" s="687"/>
      <c r="ZC47" s="687"/>
      <c r="ZD47" s="687"/>
      <c r="ZE47" s="687"/>
      <c r="ZF47" s="687"/>
      <c r="ZG47" s="687"/>
      <c r="ZH47" s="687"/>
      <c r="ZI47" s="687"/>
      <c r="ZJ47" s="687"/>
      <c r="ZK47" s="687"/>
      <c r="ZL47" s="687"/>
      <c r="ZM47" s="687"/>
      <c r="ZN47" s="687"/>
      <c r="ZO47" s="687"/>
    </row>
    <row r="48" spans="1:691" s="690" customFormat="1" ht="38.25" customHeight="1">
      <c r="A48" s="687"/>
      <c r="B48" s="687"/>
      <c r="C48" s="687"/>
      <c r="D48" s="687"/>
      <c r="E48" s="687"/>
      <c r="F48" s="687"/>
      <c r="G48" s="687"/>
      <c r="H48" s="687"/>
      <c r="I48" s="688"/>
      <c r="J48" s="688"/>
      <c r="K48" s="688"/>
      <c r="L48" s="687"/>
      <c r="M48" s="687"/>
      <c r="N48" s="687"/>
      <c r="O48" s="687"/>
      <c r="P48" s="687"/>
      <c r="Q48" s="687"/>
      <c r="R48" s="687"/>
      <c r="S48" s="687"/>
      <c r="T48" s="687"/>
      <c r="U48" s="687"/>
      <c r="V48" s="687"/>
      <c r="W48" s="687"/>
      <c r="X48" s="687"/>
      <c r="Y48" s="687"/>
      <c r="Z48" s="687"/>
      <c r="AA48" s="687"/>
      <c r="AB48" s="687"/>
      <c r="AC48" s="687"/>
      <c r="AD48" s="687"/>
      <c r="AE48" s="687"/>
      <c r="AF48" s="687"/>
      <c r="AG48" s="687"/>
      <c r="AH48" s="687"/>
      <c r="AI48" s="687"/>
      <c r="AJ48" s="687"/>
      <c r="AK48" s="687"/>
      <c r="AL48" s="687"/>
      <c r="AM48" s="687"/>
      <c r="AN48" s="687"/>
      <c r="AO48" s="687"/>
      <c r="AP48" s="687"/>
      <c r="AQ48" s="687"/>
      <c r="AR48" s="687"/>
      <c r="AS48" s="687"/>
      <c r="AT48" s="687"/>
      <c r="AU48" s="687"/>
      <c r="AV48" s="687"/>
      <c r="AW48" s="687"/>
      <c r="AX48" s="687"/>
      <c r="AY48" s="687"/>
      <c r="AZ48" s="687"/>
      <c r="BA48" s="687"/>
      <c r="BB48" s="687"/>
      <c r="BC48" s="687"/>
      <c r="BD48" s="687"/>
      <c r="BE48" s="687"/>
      <c r="BF48" s="687"/>
      <c r="BG48" s="687"/>
      <c r="BH48" s="687"/>
      <c r="BI48" s="687"/>
      <c r="BJ48" s="687"/>
      <c r="BK48" s="687"/>
      <c r="BL48" s="687"/>
      <c r="BM48" s="687"/>
      <c r="BN48" s="687"/>
      <c r="BO48" s="687"/>
      <c r="BP48" s="687"/>
      <c r="BQ48" s="687"/>
      <c r="BR48" s="687"/>
      <c r="BS48" s="687"/>
      <c r="BT48" s="687"/>
      <c r="BU48" s="687"/>
      <c r="BV48" s="687"/>
      <c r="BW48" s="687"/>
      <c r="BX48" s="687"/>
      <c r="BY48" s="687"/>
      <c r="BZ48" s="687"/>
      <c r="CA48" s="687"/>
      <c r="CB48" s="687"/>
      <c r="CC48" s="687"/>
      <c r="CD48" s="687"/>
      <c r="CE48" s="687"/>
      <c r="CF48" s="687"/>
      <c r="CG48" s="687"/>
      <c r="CH48" s="687"/>
      <c r="CI48" s="687"/>
      <c r="CJ48" s="687"/>
      <c r="CK48" s="687"/>
      <c r="CL48" s="687"/>
      <c r="CM48" s="687"/>
      <c r="CN48" s="687"/>
      <c r="CO48" s="687"/>
      <c r="CP48" s="687"/>
      <c r="CQ48" s="687"/>
      <c r="CR48" s="687"/>
      <c r="CS48" s="687"/>
      <c r="CT48" s="687"/>
      <c r="CU48" s="687"/>
      <c r="CV48" s="687"/>
      <c r="CW48" s="687"/>
      <c r="CX48" s="687"/>
      <c r="CY48" s="687"/>
      <c r="CZ48" s="687"/>
      <c r="DA48" s="687"/>
      <c r="DB48" s="687"/>
      <c r="DC48" s="687"/>
      <c r="DD48" s="687"/>
      <c r="DE48" s="687"/>
      <c r="DF48" s="687"/>
      <c r="DG48" s="687"/>
      <c r="DH48" s="687"/>
      <c r="DI48" s="687"/>
      <c r="DJ48" s="687"/>
      <c r="DK48" s="687"/>
      <c r="DL48" s="687"/>
      <c r="DM48" s="687"/>
      <c r="DN48" s="687"/>
      <c r="DO48" s="687"/>
      <c r="DP48" s="687"/>
      <c r="DQ48" s="687"/>
      <c r="DR48" s="687"/>
      <c r="DS48" s="687"/>
      <c r="DT48" s="687"/>
      <c r="DU48" s="687"/>
      <c r="DV48" s="687"/>
      <c r="DW48" s="687"/>
      <c r="DX48" s="687"/>
      <c r="DY48" s="687"/>
      <c r="DZ48" s="687"/>
      <c r="EA48" s="687"/>
      <c r="EB48" s="687"/>
      <c r="EC48" s="687"/>
      <c r="ED48" s="687"/>
      <c r="EE48" s="687"/>
      <c r="EF48" s="687"/>
      <c r="EG48" s="687"/>
      <c r="EH48" s="687"/>
      <c r="EI48" s="687"/>
      <c r="EJ48" s="687"/>
      <c r="EK48" s="687"/>
      <c r="EL48" s="687"/>
      <c r="EM48" s="687"/>
      <c r="EN48" s="687"/>
      <c r="EO48" s="687"/>
      <c r="EP48" s="687"/>
      <c r="EQ48" s="687"/>
      <c r="ER48" s="687"/>
      <c r="ES48" s="687"/>
      <c r="ET48" s="687"/>
      <c r="EU48" s="687"/>
      <c r="EV48" s="687"/>
      <c r="EW48" s="687"/>
      <c r="EX48" s="687"/>
      <c r="EY48" s="687"/>
      <c r="EZ48" s="687"/>
      <c r="FA48" s="687"/>
      <c r="FB48" s="687"/>
      <c r="FC48" s="687"/>
      <c r="FD48" s="687"/>
      <c r="FE48" s="687"/>
      <c r="FF48" s="687"/>
      <c r="FG48" s="687"/>
      <c r="FH48" s="687"/>
      <c r="FI48" s="687"/>
      <c r="FJ48" s="687"/>
      <c r="FK48" s="687"/>
      <c r="FL48" s="687"/>
      <c r="FM48" s="687"/>
      <c r="FN48" s="687"/>
      <c r="FO48" s="687"/>
      <c r="FP48" s="687"/>
      <c r="FQ48" s="687"/>
      <c r="FR48" s="687"/>
      <c r="FS48" s="687"/>
      <c r="FT48" s="687"/>
      <c r="FU48" s="687"/>
      <c r="FV48" s="687"/>
      <c r="FW48" s="687"/>
      <c r="FX48" s="687"/>
      <c r="FY48" s="687"/>
      <c r="FZ48" s="687"/>
      <c r="GA48" s="687"/>
      <c r="GB48" s="687"/>
      <c r="GC48" s="687"/>
      <c r="GD48" s="687"/>
      <c r="GE48" s="687"/>
      <c r="GF48" s="687"/>
      <c r="GG48" s="687"/>
      <c r="GH48" s="687"/>
      <c r="GI48" s="687"/>
      <c r="GJ48" s="687"/>
      <c r="GK48" s="687"/>
      <c r="GL48" s="687"/>
      <c r="GM48" s="687"/>
      <c r="GN48" s="687"/>
      <c r="GO48" s="687"/>
      <c r="GP48" s="687"/>
      <c r="GQ48" s="687"/>
      <c r="GR48" s="687"/>
      <c r="GS48" s="687"/>
      <c r="GT48" s="687"/>
      <c r="GU48" s="687"/>
      <c r="GV48" s="687"/>
      <c r="GW48" s="687"/>
      <c r="GX48" s="687"/>
      <c r="GY48" s="687"/>
      <c r="GZ48" s="687"/>
      <c r="HA48" s="687"/>
      <c r="HB48" s="687"/>
      <c r="HC48" s="687"/>
      <c r="HD48" s="687"/>
      <c r="HE48" s="687"/>
      <c r="HF48" s="687"/>
      <c r="HG48" s="687"/>
      <c r="HH48" s="687"/>
      <c r="HI48" s="687"/>
      <c r="HJ48" s="687"/>
      <c r="HK48" s="687"/>
      <c r="HL48" s="687"/>
      <c r="HM48" s="687"/>
      <c r="HN48" s="687"/>
      <c r="HO48" s="687"/>
      <c r="HP48" s="687"/>
      <c r="HQ48" s="687"/>
      <c r="HR48" s="687"/>
      <c r="HS48" s="687"/>
      <c r="HT48" s="687"/>
      <c r="HU48" s="687"/>
      <c r="HV48" s="687"/>
      <c r="HW48" s="687"/>
      <c r="HX48" s="687"/>
      <c r="HY48" s="687"/>
      <c r="HZ48" s="687"/>
      <c r="IA48" s="687"/>
      <c r="IB48" s="687"/>
      <c r="IC48" s="687"/>
      <c r="ID48" s="687"/>
      <c r="IE48" s="687"/>
      <c r="IF48" s="687"/>
      <c r="IG48" s="687"/>
      <c r="IH48" s="687"/>
      <c r="II48" s="687"/>
      <c r="IJ48" s="687"/>
      <c r="IK48" s="687"/>
      <c r="IL48" s="687"/>
      <c r="IM48" s="687"/>
      <c r="IN48" s="687"/>
      <c r="IO48" s="687"/>
      <c r="IP48" s="687"/>
      <c r="IQ48" s="687"/>
      <c r="IR48" s="687"/>
      <c r="IS48" s="687"/>
      <c r="IT48" s="687"/>
      <c r="IU48" s="687"/>
      <c r="IV48" s="687"/>
      <c r="IW48" s="687"/>
      <c r="IX48" s="687"/>
      <c r="IY48" s="687"/>
      <c r="IZ48" s="687"/>
      <c r="JA48" s="687"/>
      <c r="JB48" s="687"/>
      <c r="JC48" s="687"/>
      <c r="JD48" s="687"/>
      <c r="JE48" s="687"/>
      <c r="JF48" s="687"/>
      <c r="JG48" s="687"/>
      <c r="JH48" s="687"/>
      <c r="JI48" s="687"/>
      <c r="JJ48" s="687"/>
      <c r="JK48" s="687"/>
      <c r="JL48" s="687"/>
      <c r="JM48" s="687"/>
      <c r="JN48" s="687"/>
      <c r="JO48" s="687"/>
      <c r="JP48" s="687"/>
      <c r="JQ48" s="687"/>
      <c r="JR48" s="687"/>
      <c r="JS48" s="687"/>
      <c r="JT48" s="687"/>
      <c r="JU48" s="687"/>
      <c r="JV48" s="687"/>
      <c r="JW48" s="687"/>
      <c r="JX48" s="687"/>
      <c r="JY48" s="687"/>
      <c r="JZ48" s="687"/>
      <c r="KA48" s="687"/>
      <c r="KB48" s="687"/>
      <c r="KC48" s="687"/>
      <c r="KD48" s="687"/>
      <c r="KE48" s="687"/>
      <c r="KF48" s="687"/>
      <c r="KG48" s="687"/>
      <c r="KH48" s="687"/>
      <c r="KI48" s="687"/>
      <c r="KJ48" s="687"/>
      <c r="KK48" s="687"/>
      <c r="KL48" s="687"/>
      <c r="KM48" s="687"/>
      <c r="KN48" s="687"/>
      <c r="KO48" s="687"/>
      <c r="KP48" s="687"/>
      <c r="KQ48" s="687"/>
      <c r="KR48" s="687"/>
      <c r="KS48" s="687"/>
      <c r="KT48" s="687"/>
      <c r="KU48" s="687"/>
      <c r="KV48" s="687"/>
      <c r="KW48" s="687"/>
      <c r="KX48" s="687"/>
      <c r="KY48" s="687"/>
      <c r="KZ48" s="687"/>
      <c r="LA48" s="687"/>
      <c r="LB48" s="687"/>
      <c r="LC48" s="687"/>
      <c r="LD48" s="687"/>
      <c r="LE48" s="687"/>
      <c r="LF48" s="687"/>
      <c r="LG48" s="687"/>
      <c r="LH48" s="687"/>
      <c r="LI48" s="687"/>
      <c r="LJ48" s="687"/>
      <c r="LK48" s="687"/>
      <c r="LL48" s="687"/>
      <c r="LM48" s="687"/>
      <c r="LN48" s="687"/>
      <c r="LO48" s="687"/>
      <c r="LP48" s="687"/>
      <c r="LQ48" s="687"/>
      <c r="LR48" s="687"/>
      <c r="LS48" s="687"/>
      <c r="LT48" s="687"/>
      <c r="LU48" s="687"/>
      <c r="LV48" s="687"/>
      <c r="LW48" s="687"/>
      <c r="LX48" s="687"/>
      <c r="LY48" s="687"/>
      <c r="LZ48" s="687"/>
      <c r="MA48" s="687"/>
      <c r="MB48" s="687"/>
      <c r="MC48" s="687"/>
      <c r="MD48" s="687"/>
      <c r="ME48" s="687"/>
      <c r="MF48" s="687"/>
      <c r="MG48" s="687"/>
      <c r="MH48" s="687"/>
      <c r="MI48" s="687"/>
      <c r="MJ48" s="687"/>
      <c r="MK48" s="687"/>
      <c r="ML48" s="687"/>
      <c r="MM48" s="687"/>
      <c r="MN48" s="687"/>
      <c r="MO48" s="687"/>
      <c r="MP48" s="687"/>
      <c r="MQ48" s="687"/>
      <c r="MR48" s="687"/>
      <c r="MS48" s="687"/>
      <c r="MT48" s="687"/>
      <c r="MU48" s="687"/>
      <c r="MV48" s="687"/>
      <c r="MW48" s="687"/>
      <c r="MX48" s="687"/>
      <c r="MY48" s="687"/>
      <c r="MZ48" s="687"/>
      <c r="NA48" s="687"/>
      <c r="NB48" s="687"/>
      <c r="NC48" s="687"/>
      <c r="ND48" s="687"/>
      <c r="NE48" s="687"/>
      <c r="NF48" s="687"/>
      <c r="NG48" s="687"/>
      <c r="NH48" s="687"/>
      <c r="NI48" s="687"/>
      <c r="NJ48" s="687"/>
      <c r="NK48" s="687"/>
      <c r="NL48" s="687"/>
      <c r="NM48" s="687"/>
      <c r="NN48" s="687"/>
      <c r="NO48" s="687"/>
      <c r="NP48" s="687"/>
      <c r="NQ48" s="687"/>
      <c r="NR48" s="687"/>
      <c r="NS48" s="687"/>
      <c r="NT48" s="687"/>
      <c r="NU48" s="687"/>
      <c r="NV48" s="687"/>
      <c r="NW48" s="687"/>
      <c r="NX48" s="687"/>
      <c r="NY48" s="687"/>
      <c r="NZ48" s="687"/>
      <c r="OA48" s="687"/>
      <c r="OB48" s="687"/>
      <c r="OC48" s="687"/>
      <c r="OD48" s="687"/>
      <c r="OE48" s="687"/>
      <c r="OF48" s="687"/>
      <c r="OG48" s="687"/>
      <c r="OH48" s="687"/>
      <c r="OI48" s="687"/>
      <c r="OJ48" s="687"/>
      <c r="OK48" s="687"/>
      <c r="OL48" s="687"/>
      <c r="OM48" s="687"/>
      <c r="ON48" s="687"/>
      <c r="OO48" s="687"/>
      <c r="OP48" s="687"/>
      <c r="OQ48" s="687"/>
      <c r="OR48" s="687"/>
      <c r="OS48" s="687"/>
      <c r="OT48" s="687"/>
      <c r="OU48" s="687"/>
      <c r="OV48" s="687"/>
      <c r="OW48" s="687"/>
      <c r="OX48" s="687"/>
      <c r="OY48" s="687"/>
      <c r="OZ48" s="687"/>
      <c r="PA48" s="687"/>
      <c r="PB48" s="687"/>
      <c r="PC48" s="687"/>
      <c r="PD48" s="687"/>
      <c r="PE48" s="687"/>
      <c r="PF48" s="687"/>
      <c r="PG48" s="687"/>
      <c r="PH48" s="687"/>
      <c r="PI48" s="687"/>
      <c r="PJ48" s="687"/>
      <c r="PK48" s="687"/>
      <c r="PL48" s="687"/>
      <c r="PM48" s="687"/>
      <c r="PN48" s="687"/>
      <c r="PO48" s="687"/>
      <c r="PP48" s="687"/>
      <c r="PQ48" s="687"/>
      <c r="PR48" s="687"/>
      <c r="PS48" s="687"/>
      <c r="PT48" s="687"/>
      <c r="PU48" s="687"/>
      <c r="PV48" s="687"/>
      <c r="PW48" s="687"/>
      <c r="PX48" s="687"/>
      <c r="PY48" s="687"/>
      <c r="PZ48" s="687"/>
      <c r="QA48" s="687"/>
      <c r="QB48" s="687"/>
      <c r="QC48" s="687"/>
      <c r="QD48" s="687"/>
      <c r="QE48" s="687"/>
      <c r="QF48" s="687"/>
      <c r="QG48" s="687"/>
      <c r="QH48" s="687"/>
      <c r="QI48" s="687"/>
      <c r="QJ48" s="687"/>
      <c r="QK48" s="687"/>
      <c r="QL48" s="687"/>
      <c r="QM48" s="687"/>
      <c r="QN48" s="687"/>
      <c r="QO48" s="687"/>
      <c r="QP48" s="687"/>
      <c r="QQ48" s="687"/>
      <c r="QR48" s="687"/>
      <c r="QS48" s="687"/>
      <c r="QT48" s="687"/>
      <c r="QU48" s="687"/>
      <c r="QV48" s="687"/>
      <c r="QW48" s="687"/>
      <c r="QX48" s="687"/>
      <c r="QY48" s="687"/>
      <c r="QZ48" s="687"/>
      <c r="RA48" s="687"/>
      <c r="RB48" s="687"/>
      <c r="RC48" s="687"/>
      <c r="RD48" s="687"/>
      <c r="RE48" s="687"/>
      <c r="RF48" s="687"/>
      <c r="RG48" s="687"/>
      <c r="RH48" s="687"/>
      <c r="RI48" s="687"/>
      <c r="RJ48" s="687"/>
      <c r="RK48" s="687"/>
      <c r="RL48" s="687"/>
      <c r="RM48" s="687"/>
      <c r="RN48" s="687"/>
      <c r="RO48" s="687"/>
      <c r="RP48" s="687"/>
      <c r="RQ48" s="687"/>
      <c r="RR48" s="687"/>
      <c r="RS48" s="687"/>
      <c r="RT48" s="687"/>
      <c r="RU48" s="687"/>
      <c r="RV48" s="687"/>
      <c r="RW48" s="687"/>
      <c r="RX48" s="687"/>
      <c r="RY48" s="687"/>
      <c r="RZ48" s="687"/>
      <c r="SA48" s="687"/>
      <c r="SB48" s="687"/>
      <c r="SC48" s="687"/>
      <c r="SD48" s="687"/>
      <c r="SE48" s="687"/>
      <c r="SF48" s="687"/>
      <c r="SG48" s="687"/>
      <c r="SH48" s="687"/>
      <c r="SI48" s="687"/>
      <c r="SJ48" s="687"/>
      <c r="SK48" s="687"/>
      <c r="SL48" s="687"/>
      <c r="SM48" s="687"/>
      <c r="SN48" s="687"/>
      <c r="SO48" s="687"/>
      <c r="SP48" s="687"/>
      <c r="SQ48" s="687"/>
      <c r="SR48" s="687"/>
      <c r="SS48" s="687"/>
      <c r="ST48" s="687"/>
      <c r="SU48" s="687"/>
      <c r="SV48" s="687"/>
      <c r="SW48" s="687"/>
      <c r="SX48" s="687"/>
      <c r="SY48" s="687"/>
      <c r="SZ48" s="687"/>
      <c r="TA48" s="687"/>
      <c r="TB48" s="687"/>
      <c r="TC48" s="687"/>
      <c r="TD48" s="687"/>
      <c r="TE48" s="687"/>
      <c r="TF48" s="687"/>
      <c r="TG48" s="687"/>
      <c r="TH48" s="687"/>
      <c r="TI48" s="687"/>
      <c r="TJ48" s="687"/>
      <c r="TK48" s="687"/>
      <c r="TL48" s="687"/>
      <c r="TM48" s="687"/>
      <c r="TN48" s="687"/>
      <c r="TO48" s="687"/>
      <c r="TP48" s="687"/>
      <c r="TQ48" s="687"/>
      <c r="TR48" s="687"/>
      <c r="TS48" s="687"/>
      <c r="TT48" s="687"/>
      <c r="TU48" s="687"/>
      <c r="TV48" s="687"/>
      <c r="TW48" s="687"/>
      <c r="TX48" s="687"/>
      <c r="TY48" s="687"/>
      <c r="TZ48" s="687"/>
      <c r="UA48" s="687"/>
      <c r="UB48" s="687"/>
      <c r="UC48" s="687"/>
      <c r="UD48" s="687"/>
      <c r="UE48" s="687"/>
      <c r="UF48" s="687"/>
      <c r="UG48" s="687"/>
      <c r="UH48" s="687"/>
      <c r="UI48" s="687"/>
      <c r="UJ48" s="687"/>
      <c r="UK48" s="687"/>
      <c r="UL48" s="687"/>
      <c r="UM48" s="687"/>
      <c r="UN48" s="687"/>
      <c r="UO48" s="687"/>
      <c r="UP48" s="687"/>
      <c r="UQ48" s="687"/>
      <c r="UR48" s="687"/>
      <c r="US48" s="687"/>
      <c r="UT48" s="687"/>
      <c r="UU48" s="687"/>
      <c r="UV48" s="687"/>
      <c r="UW48" s="687"/>
      <c r="UX48" s="687"/>
      <c r="UY48" s="687"/>
      <c r="UZ48" s="687"/>
      <c r="VA48" s="687"/>
      <c r="VB48" s="687"/>
      <c r="VC48" s="687"/>
      <c r="VD48" s="687"/>
      <c r="VE48" s="687"/>
      <c r="VF48" s="687"/>
      <c r="VG48" s="687"/>
      <c r="VH48" s="687"/>
      <c r="VI48" s="687"/>
      <c r="VJ48" s="687"/>
      <c r="VK48" s="687"/>
      <c r="VL48" s="687"/>
      <c r="VM48" s="687"/>
      <c r="VN48" s="687"/>
      <c r="VO48" s="687"/>
      <c r="VP48" s="687"/>
      <c r="VQ48" s="687"/>
      <c r="VR48" s="687"/>
      <c r="VS48" s="687"/>
      <c r="VT48" s="687"/>
      <c r="VU48" s="687"/>
      <c r="VV48" s="687"/>
      <c r="VW48" s="687"/>
      <c r="VX48" s="687"/>
      <c r="VY48" s="687"/>
      <c r="VZ48" s="687"/>
      <c r="WA48" s="687"/>
      <c r="WB48" s="687"/>
      <c r="WC48" s="687"/>
      <c r="WD48" s="687"/>
      <c r="WE48" s="687"/>
      <c r="WF48" s="687"/>
      <c r="WG48" s="687"/>
      <c r="WH48" s="687"/>
      <c r="WI48" s="687"/>
      <c r="WJ48" s="687"/>
      <c r="WK48" s="687"/>
      <c r="WL48" s="687"/>
      <c r="WM48" s="687"/>
      <c r="WN48" s="687"/>
      <c r="WO48" s="687"/>
      <c r="WP48" s="687"/>
      <c r="WQ48" s="687"/>
      <c r="WR48" s="687"/>
      <c r="WS48" s="687"/>
      <c r="WT48" s="687"/>
      <c r="WU48" s="687"/>
      <c r="WV48" s="687"/>
      <c r="WW48" s="687"/>
      <c r="WX48" s="687"/>
      <c r="WY48" s="687"/>
      <c r="WZ48" s="687"/>
      <c r="XA48" s="687"/>
      <c r="XB48" s="687"/>
      <c r="XC48" s="687"/>
      <c r="XD48" s="687"/>
      <c r="XE48" s="687"/>
      <c r="XF48" s="687"/>
      <c r="XG48" s="687"/>
      <c r="XH48" s="687"/>
      <c r="XI48" s="687"/>
      <c r="XJ48" s="687"/>
      <c r="XK48" s="687"/>
      <c r="XL48" s="687"/>
      <c r="XM48" s="687"/>
      <c r="XN48" s="687"/>
      <c r="XO48" s="687"/>
      <c r="XP48" s="687"/>
      <c r="XQ48" s="687"/>
      <c r="XR48" s="687"/>
      <c r="XS48" s="687"/>
      <c r="XT48" s="687"/>
      <c r="XU48" s="687"/>
      <c r="XV48" s="687"/>
      <c r="XW48" s="687"/>
      <c r="XX48" s="687"/>
      <c r="XY48" s="687"/>
      <c r="XZ48" s="687"/>
      <c r="YA48" s="687"/>
      <c r="YB48" s="687"/>
      <c r="YC48" s="687"/>
      <c r="YD48" s="687"/>
      <c r="YE48" s="687"/>
      <c r="YF48" s="687"/>
      <c r="YG48" s="687"/>
      <c r="YH48" s="687"/>
      <c r="YI48" s="687"/>
      <c r="YJ48" s="687"/>
      <c r="YK48" s="687"/>
      <c r="YL48" s="687"/>
      <c r="YM48" s="687"/>
      <c r="YN48" s="687"/>
      <c r="YO48" s="687"/>
      <c r="YP48" s="687"/>
      <c r="YQ48" s="687"/>
      <c r="YR48" s="687"/>
      <c r="YS48" s="687"/>
      <c r="YT48" s="687"/>
      <c r="YU48" s="687"/>
      <c r="YV48" s="687"/>
      <c r="YW48" s="687"/>
      <c r="YX48" s="687"/>
      <c r="YY48" s="687"/>
      <c r="YZ48" s="687"/>
      <c r="ZA48" s="687"/>
      <c r="ZB48" s="687"/>
      <c r="ZC48" s="687"/>
      <c r="ZD48" s="687"/>
      <c r="ZE48" s="687"/>
      <c r="ZF48" s="687"/>
      <c r="ZG48" s="687"/>
      <c r="ZH48" s="687"/>
      <c r="ZI48" s="687"/>
      <c r="ZJ48" s="687"/>
      <c r="ZK48" s="687"/>
      <c r="ZL48" s="687"/>
      <c r="ZM48" s="687"/>
      <c r="ZN48" s="687"/>
      <c r="ZO48" s="687"/>
    </row>
    <row r="49" spans="1:691" s="689" customFormat="1" hidden="1">
      <c r="A49" s="687"/>
      <c r="B49" s="687"/>
      <c r="C49" s="687"/>
      <c r="D49" s="687"/>
      <c r="E49" s="687"/>
      <c r="F49" s="687"/>
      <c r="G49" s="687"/>
      <c r="H49" s="687"/>
      <c r="I49" s="688"/>
      <c r="J49" s="688"/>
      <c r="K49" s="688"/>
      <c r="L49" s="687"/>
      <c r="M49" s="687"/>
      <c r="N49" s="687"/>
      <c r="O49" s="687"/>
      <c r="P49" s="687"/>
      <c r="Q49" s="687"/>
      <c r="R49" s="687"/>
      <c r="S49" s="687"/>
      <c r="T49" s="687"/>
      <c r="U49" s="687"/>
      <c r="V49" s="687"/>
      <c r="W49" s="687"/>
      <c r="X49" s="687"/>
      <c r="Y49" s="687"/>
      <c r="Z49" s="687"/>
      <c r="AA49" s="687"/>
      <c r="AB49" s="687"/>
      <c r="AC49" s="687"/>
      <c r="AD49" s="687"/>
      <c r="AE49" s="687"/>
      <c r="AF49" s="687"/>
      <c r="AG49" s="687"/>
      <c r="AH49" s="687"/>
      <c r="AI49" s="687"/>
      <c r="AJ49" s="687"/>
      <c r="AK49" s="687"/>
      <c r="AL49" s="687"/>
      <c r="AM49" s="687"/>
      <c r="AN49" s="687"/>
      <c r="AO49" s="687"/>
      <c r="AP49" s="687"/>
      <c r="AQ49" s="687"/>
      <c r="AR49" s="687"/>
      <c r="AS49" s="687"/>
      <c r="AT49" s="687"/>
      <c r="AU49" s="687"/>
      <c r="AV49" s="687"/>
      <c r="AW49" s="687"/>
      <c r="AX49" s="687"/>
      <c r="AY49" s="687"/>
      <c r="AZ49" s="687"/>
      <c r="BA49" s="687"/>
      <c r="BB49" s="687"/>
      <c r="BC49" s="687"/>
      <c r="BD49" s="687"/>
      <c r="BE49" s="687"/>
      <c r="BF49" s="687"/>
      <c r="BG49" s="687"/>
      <c r="BH49" s="687"/>
      <c r="BI49" s="687"/>
      <c r="BJ49" s="687"/>
      <c r="BK49" s="687"/>
      <c r="BL49" s="687"/>
      <c r="BM49" s="687"/>
      <c r="BN49" s="687"/>
      <c r="BO49" s="687"/>
      <c r="BP49" s="687"/>
      <c r="BQ49" s="687"/>
      <c r="BR49" s="687"/>
      <c r="BS49" s="687"/>
      <c r="BT49" s="687"/>
      <c r="BU49" s="687"/>
      <c r="BV49" s="687"/>
      <c r="BW49" s="687"/>
      <c r="BX49" s="687"/>
      <c r="BY49" s="687"/>
      <c r="BZ49" s="687"/>
      <c r="CA49" s="687"/>
      <c r="CB49" s="687"/>
      <c r="CC49" s="687"/>
      <c r="CD49" s="687"/>
      <c r="CE49" s="687"/>
      <c r="CF49" s="687"/>
      <c r="CG49" s="687"/>
      <c r="CH49" s="687"/>
      <c r="CI49" s="687"/>
      <c r="CJ49" s="687"/>
      <c r="CK49" s="687"/>
      <c r="CL49" s="687"/>
      <c r="CM49" s="687"/>
      <c r="CN49" s="687"/>
      <c r="CO49" s="687"/>
      <c r="CP49" s="687"/>
      <c r="CQ49" s="687"/>
      <c r="CR49" s="687"/>
      <c r="CS49" s="687"/>
      <c r="CT49" s="687"/>
      <c r="CU49" s="687"/>
      <c r="CV49" s="687"/>
      <c r="CW49" s="687"/>
      <c r="CX49" s="687"/>
      <c r="CY49" s="687"/>
      <c r="CZ49" s="687"/>
      <c r="DA49" s="687"/>
      <c r="DB49" s="687"/>
      <c r="DC49" s="687"/>
      <c r="DD49" s="687"/>
      <c r="DE49" s="687"/>
      <c r="DF49" s="687"/>
      <c r="DG49" s="687"/>
      <c r="DH49" s="687"/>
      <c r="DI49" s="687"/>
      <c r="DJ49" s="687"/>
      <c r="DK49" s="687"/>
      <c r="DL49" s="687"/>
      <c r="DM49" s="687"/>
      <c r="DN49" s="687"/>
      <c r="DO49" s="687"/>
      <c r="DP49" s="687"/>
      <c r="DQ49" s="687"/>
      <c r="DR49" s="687"/>
      <c r="DS49" s="687"/>
      <c r="DT49" s="687"/>
      <c r="DU49" s="687"/>
      <c r="DV49" s="687"/>
      <c r="DW49" s="687"/>
      <c r="DX49" s="687"/>
      <c r="DY49" s="687"/>
      <c r="DZ49" s="687"/>
      <c r="EA49" s="687"/>
      <c r="EB49" s="687"/>
      <c r="EC49" s="687"/>
      <c r="ED49" s="687"/>
      <c r="EE49" s="687"/>
      <c r="EF49" s="687"/>
      <c r="EG49" s="687"/>
      <c r="EH49" s="687"/>
      <c r="EI49" s="687"/>
      <c r="EJ49" s="687"/>
      <c r="EK49" s="687"/>
      <c r="EL49" s="687"/>
      <c r="EM49" s="687"/>
      <c r="EN49" s="687"/>
      <c r="EO49" s="687"/>
      <c r="EP49" s="687"/>
      <c r="EQ49" s="687"/>
      <c r="ER49" s="687"/>
      <c r="ES49" s="687"/>
      <c r="ET49" s="687"/>
      <c r="EU49" s="687"/>
      <c r="EV49" s="687"/>
      <c r="EW49" s="687"/>
      <c r="EX49" s="687"/>
      <c r="EY49" s="687"/>
      <c r="EZ49" s="687"/>
      <c r="FA49" s="687"/>
      <c r="FB49" s="687"/>
      <c r="FC49" s="687"/>
      <c r="FD49" s="687"/>
      <c r="FE49" s="687"/>
      <c r="FF49" s="687"/>
      <c r="FG49" s="687"/>
      <c r="FH49" s="687"/>
      <c r="FI49" s="687"/>
      <c r="FJ49" s="687"/>
      <c r="FK49" s="687"/>
      <c r="FL49" s="687"/>
      <c r="FM49" s="687"/>
      <c r="FN49" s="687"/>
      <c r="FO49" s="687"/>
      <c r="FP49" s="687"/>
      <c r="FQ49" s="687"/>
      <c r="FR49" s="687"/>
      <c r="FS49" s="687"/>
      <c r="FT49" s="687"/>
      <c r="FU49" s="687"/>
      <c r="FV49" s="687"/>
      <c r="FW49" s="687"/>
      <c r="FX49" s="687"/>
      <c r="FY49" s="687"/>
      <c r="FZ49" s="687"/>
      <c r="GA49" s="687"/>
      <c r="GB49" s="687"/>
      <c r="GC49" s="687"/>
      <c r="GD49" s="687"/>
      <c r="GE49" s="687"/>
      <c r="GF49" s="687"/>
      <c r="GG49" s="687"/>
      <c r="GH49" s="687"/>
      <c r="GI49" s="687"/>
      <c r="GJ49" s="687"/>
      <c r="GK49" s="687"/>
      <c r="GL49" s="687"/>
      <c r="GM49" s="687"/>
      <c r="GN49" s="687"/>
      <c r="GO49" s="687"/>
      <c r="GP49" s="687"/>
      <c r="GQ49" s="687"/>
      <c r="GR49" s="687"/>
      <c r="GS49" s="687"/>
      <c r="GT49" s="687"/>
      <c r="GU49" s="687"/>
      <c r="GV49" s="687"/>
      <c r="GW49" s="687"/>
      <c r="GX49" s="687"/>
      <c r="GY49" s="687"/>
      <c r="GZ49" s="687"/>
      <c r="HA49" s="687"/>
      <c r="HB49" s="687"/>
      <c r="HC49" s="687"/>
      <c r="HD49" s="687"/>
      <c r="HE49" s="687"/>
      <c r="HF49" s="687"/>
      <c r="HG49" s="687"/>
      <c r="HH49" s="687"/>
      <c r="HI49" s="687"/>
      <c r="HJ49" s="687"/>
      <c r="HK49" s="687"/>
      <c r="HL49" s="687"/>
      <c r="HM49" s="687"/>
      <c r="HN49" s="687"/>
      <c r="HO49" s="687"/>
      <c r="HP49" s="687"/>
      <c r="HQ49" s="687"/>
      <c r="HR49" s="687"/>
      <c r="HS49" s="687"/>
      <c r="HT49" s="687"/>
      <c r="HU49" s="687"/>
      <c r="HV49" s="687"/>
      <c r="HW49" s="687"/>
      <c r="HX49" s="687"/>
      <c r="HY49" s="687"/>
      <c r="HZ49" s="687"/>
      <c r="IA49" s="687"/>
      <c r="IB49" s="687"/>
      <c r="IC49" s="687"/>
      <c r="ID49" s="687"/>
      <c r="IE49" s="687"/>
      <c r="IF49" s="687"/>
      <c r="IG49" s="687"/>
      <c r="IH49" s="687"/>
      <c r="II49" s="687"/>
      <c r="IJ49" s="687"/>
      <c r="IK49" s="687"/>
      <c r="IL49" s="687"/>
      <c r="IM49" s="687"/>
      <c r="IN49" s="687"/>
      <c r="IO49" s="687"/>
      <c r="IP49" s="687"/>
      <c r="IQ49" s="687"/>
      <c r="IR49" s="687"/>
      <c r="IS49" s="687"/>
      <c r="IT49" s="687"/>
      <c r="IU49" s="687"/>
      <c r="IV49" s="687"/>
      <c r="IW49" s="687"/>
      <c r="IX49" s="687"/>
      <c r="IY49" s="687"/>
      <c r="IZ49" s="687"/>
      <c r="JA49" s="687"/>
      <c r="JB49" s="687"/>
      <c r="JC49" s="687"/>
      <c r="JD49" s="687"/>
      <c r="JE49" s="687"/>
      <c r="JF49" s="687"/>
      <c r="JG49" s="687"/>
      <c r="JH49" s="687"/>
      <c r="JI49" s="687"/>
      <c r="JJ49" s="687"/>
      <c r="JK49" s="687"/>
      <c r="JL49" s="687"/>
      <c r="JM49" s="687"/>
      <c r="JN49" s="687"/>
      <c r="JO49" s="687"/>
      <c r="JP49" s="687"/>
      <c r="JQ49" s="687"/>
      <c r="JR49" s="687"/>
      <c r="JS49" s="687"/>
      <c r="JT49" s="687"/>
      <c r="JU49" s="687"/>
      <c r="JV49" s="687"/>
      <c r="JW49" s="687"/>
      <c r="JX49" s="687"/>
      <c r="JY49" s="687"/>
      <c r="JZ49" s="687"/>
      <c r="KA49" s="687"/>
      <c r="KB49" s="687"/>
      <c r="KC49" s="687"/>
      <c r="KD49" s="687"/>
      <c r="KE49" s="687"/>
      <c r="KF49" s="687"/>
      <c r="KG49" s="687"/>
      <c r="KH49" s="687"/>
      <c r="KI49" s="687"/>
      <c r="KJ49" s="687"/>
      <c r="KK49" s="687"/>
      <c r="KL49" s="687"/>
      <c r="KM49" s="687"/>
      <c r="KN49" s="687"/>
      <c r="KO49" s="687"/>
      <c r="KP49" s="687"/>
      <c r="KQ49" s="687"/>
      <c r="KR49" s="687"/>
      <c r="KS49" s="687"/>
      <c r="KT49" s="687"/>
      <c r="KU49" s="687"/>
      <c r="KV49" s="687"/>
      <c r="KW49" s="687"/>
      <c r="KX49" s="687"/>
      <c r="KY49" s="687"/>
      <c r="KZ49" s="687"/>
      <c r="LA49" s="687"/>
      <c r="LB49" s="687"/>
      <c r="LC49" s="687"/>
      <c r="LD49" s="687"/>
      <c r="LE49" s="687"/>
      <c r="LF49" s="687"/>
      <c r="LG49" s="687"/>
      <c r="LH49" s="687"/>
      <c r="LI49" s="687"/>
      <c r="LJ49" s="687"/>
      <c r="LK49" s="687"/>
      <c r="LL49" s="687"/>
      <c r="LM49" s="687"/>
      <c r="LN49" s="687"/>
      <c r="LO49" s="687"/>
      <c r="LP49" s="687"/>
      <c r="LQ49" s="687"/>
      <c r="LR49" s="687"/>
      <c r="LS49" s="687"/>
      <c r="LT49" s="687"/>
      <c r="LU49" s="687"/>
      <c r="LV49" s="687"/>
      <c r="LW49" s="687"/>
      <c r="LX49" s="687"/>
      <c r="LY49" s="687"/>
      <c r="LZ49" s="687"/>
      <c r="MA49" s="687"/>
      <c r="MB49" s="687"/>
      <c r="MC49" s="687"/>
      <c r="MD49" s="687"/>
      <c r="ME49" s="687"/>
      <c r="MF49" s="687"/>
      <c r="MG49" s="687"/>
      <c r="MH49" s="687"/>
      <c r="MI49" s="687"/>
      <c r="MJ49" s="687"/>
      <c r="MK49" s="687"/>
      <c r="ML49" s="687"/>
      <c r="MM49" s="687"/>
      <c r="MN49" s="687"/>
      <c r="MO49" s="687"/>
      <c r="MP49" s="687"/>
      <c r="MQ49" s="687"/>
      <c r="MR49" s="687"/>
      <c r="MS49" s="687"/>
      <c r="MT49" s="687"/>
      <c r="MU49" s="687"/>
      <c r="MV49" s="687"/>
      <c r="MW49" s="687"/>
      <c r="MX49" s="687"/>
      <c r="MY49" s="687"/>
      <c r="MZ49" s="687"/>
      <c r="NA49" s="687"/>
      <c r="NB49" s="687"/>
      <c r="NC49" s="687"/>
      <c r="ND49" s="687"/>
      <c r="NE49" s="687"/>
      <c r="NF49" s="687"/>
      <c r="NG49" s="687"/>
      <c r="NH49" s="687"/>
      <c r="NI49" s="687"/>
      <c r="NJ49" s="687"/>
      <c r="NK49" s="687"/>
      <c r="NL49" s="687"/>
      <c r="NM49" s="687"/>
      <c r="NN49" s="687"/>
      <c r="NO49" s="687"/>
      <c r="NP49" s="687"/>
      <c r="NQ49" s="687"/>
      <c r="NR49" s="687"/>
      <c r="NS49" s="687"/>
      <c r="NT49" s="687"/>
      <c r="NU49" s="687"/>
      <c r="NV49" s="687"/>
      <c r="NW49" s="687"/>
      <c r="NX49" s="687"/>
      <c r="NY49" s="687"/>
      <c r="NZ49" s="687"/>
      <c r="OA49" s="687"/>
      <c r="OB49" s="687"/>
      <c r="OC49" s="687"/>
      <c r="OD49" s="687"/>
      <c r="OE49" s="687"/>
      <c r="OF49" s="687"/>
      <c r="OG49" s="687"/>
      <c r="OH49" s="687"/>
      <c r="OI49" s="687"/>
      <c r="OJ49" s="687"/>
      <c r="OK49" s="687"/>
      <c r="OL49" s="687"/>
      <c r="OM49" s="687"/>
      <c r="ON49" s="687"/>
      <c r="OO49" s="687"/>
      <c r="OP49" s="687"/>
      <c r="OQ49" s="687"/>
      <c r="OR49" s="687"/>
      <c r="OS49" s="687"/>
      <c r="OT49" s="687"/>
      <c r="OU49" s="687"/>
      <c r="OV49" s="687"/>
      <c r="OW49" s="687"/>
      <c r="OX49" s="687"/>
      <c r="OY49" s="687"/>
      <c r="OZ49" s="687"/>
      <c r="PA49" s="687"/>
      <c r="PB49" s="687"/>
      <c r="PC49" s="687"/>
      <c r="PD49" s="687"/>
      <c r="PE49" s="687"/>
      <c r="PF49" s="687"/>
      <c r="PG49" s="687"/>
      <c r="PH49" s="687"/>
      <c r="PI49" s="687"/>
      <c r="PJ49" s="687"/>
      <c r="PK49" s="687"/>
      <c r="PL49" s="687"/>
      <c r="PM49" s="687"/>
      <c r="PN49" s="687"/>
      <c r="PO49" s="687"/>
      <c r="PP49" s="687"/>
      <c r="PQ49" s="687"/>
      <c r="PR49" s="687"/>
      <c r="PS49" s="687"/>
      <c r="PT49" s="687"/>
      <c r="PU49" s="687"/>
      <c r="PV49" s="687"/>
      <c r="PW49" s="687"/>
      <c r="PX49" s="687"/>
      <c r="PY49" s="687"/>
      <c r="PZ49" s="687"/>
      <c r="QA49" s="687"/>
      <c r="QB49" s="687"/>
      <c r="QC49" s="687"/>
      <c r="QD49" s="687"/>
      <c r="QE49" s="687"/>
      <c r="QF49" s="687"/>
      <c r="QG49" s="687"/>
      <c r="QH49" s="687"/>
      <c r="QI49" s="687"/>
      <c r="QJ49" s="687"/>
      <c r="QK49" s="687"/>
      <c r="QL49" s="687"/>
      <c r="QM49" s="687"/>
      <c r="QN49" s="687"/>
      <c r="QO49" s="687"/>
      <c r="QP49" s="687"/>
      <c r="QQ49" s="687"/>
      <c r="QR49" s="687"/>
      <c r="QS49" s="687"/>
      <c r="QT49" s="687"/>
      <c r="QU49" s="687"/>
      <c r="QV49" s="687"/>
      <c r="QW49" s="687"/>
      <c r="QX49" s="687"/>
      <c r="QY49" s="687"/>
      <c r="QZ49" s="687"/>
      <c r="RA49" s="687"/>
      <c r="RB49" s="687"/>
      <c r="RC49" s="687"/>
      <c r="RD49" s="687"/>
      <c r="RE49" s="687"/>
      <c r="RF49" s="687"/>
      <c r="RG49" s="687"/>
      <c r="RH49" s="687"/>
      <c r="RI49" s="687"/>
      <c r="RJ49" s="687"/>
      <c r="RK49" s="687"/>
      <c r="RL49" s="687"/>
      <c r="RM49" s="687"/>
      <c r="RN49" s="687"/>
      <c r="RO49" s="687"/>
      <c r="RP49" s="687"/>
      <c r="RQ49" s="687"/>
      <c r="RR49" s="687"/>
      <c r="RS49" s="687"/>
      <c r="RT49" s="687"/>
      <c r="RU49" s="687"/>
      <c r="RV49" s="687"/>
      <c r="RW49" s="687"/>
      <c r="RX49" s="687"/>
      <c r="RY49" s="687"/>
      <c r="RZ49" s="687"/>
      <c r="SA49" s="687"/>
      <c r="SB49" s="687"/>
      <c r="SC49" s="687"/>
      <c r="SD49" s="687"/>
      <c r="SE49" s="687"/>
      <c r="SF49" s="687"/>
      <c r="SG49" s="687"/>
      <c r="SH49" s="687"/>
      <c r="SI49" s="687"/>
      <c r="SJ49" s="687"/>
      <c r="SK49" s="687"/>
      <c r="SL49" s="687"/>
      <c r="SM49" s="687"/>
      <c r="SN49" s="687"/>
      <c r="SO49" s="687"/>
      <c r="SP49" s="687"/>
      <c r="SQ49" s="687"/>
      <c r="SR49" s="687"/>
      <c r="SS49" s="687"/>
      <c r="ST49" s="687"/>
      <c r="SU49" s="687"/>
      <c r="SV49" s="687"/>
      <c r="SW49" s="687"/>
      <c r="SX49" s="687"/>
      <c r="SY49" s="687"/>
      <c r="SZ49" s="687"/>
      <c r="TA49" s="687"/>
      <c r="TB49" s="687"/>
      <c r="TC49" s="687"/>
      <c r="TD49" s="687"/>
      <c r="TE49" s="687"/>
      <c r="TF49" s="687"/>
      <c r="TG49" s="687"/>
      <c r="TH49" s="687"/>
      <c r="TI49" s="687"/>
      <c r="TJ49" s="687"/>
      <c r="TK49" s="687"/>
      <c r="TL49" s="687"/>
      <c r="TM49" s="687"/>
      <c r="TN49" s="687"/>
      <c r="TO49" s="687"/>
      <c r="TP49" s="687"/>
      <c r="TQ49" s="687"/>
      <c r="TR49" s="687"/>
      <c r="TS49" s="687"/>
      <c r="TT49" s="687"/>
      <c r="TU49" s="687"/>
      <c r="TV49" s="687"/>
      <c r="TW49" s="687"/>
      <c r="TX49" s="687"/>
      <c r="TY49" s="687"/>
      <c r="TZ49" s="687"/>
      <c r="UA49" s="687"/>
      <c r="UB49" s="687"/>
      <c r="UC49" s="687"/>
      <c r="UD49" s="687"/>
      <c r="UE49" s="687"/>
      <c r="UF49" s="687"/>
      <c r="UG49" s="687"/>
      <c r="UH49" s="687"/>
      <c r="UI49" s="687"/>
      <c r="UJ49" s="687"/>
      <c r="UK49" s="687"/>
      <c r="UL49" s="687"/>
      <c r="UM49" s="687"/>
      <c r="UN49" s="687"/>
      <c r="UO49" s="687"/>
      <c r="UP49" s="687"/>
      <c r="UQ49" s="687"/>
      <c r="UR49" s="687"/>
      <c r="US49" s="687"/>
      <c r="UT49" s="687"/>
      <c r="UU49" s="687"/>
      <c r="UV49" s="687"/>
      <c r="UW49" s="687"/>
      <c r="UX49" s="687"/>
      <c r="UY49" s="687"/>
      <c r="UZ49" s="687"/>
      <c r="VA49" s="687"/>
      <c r="VB49" s="687"/>
      <c r="VC49" s="687"/>
      <c r="VD49" s="687"/>
      <c r="VE49" s="687"/>
      <c r="VF49" s="687"/>
      <c r="VG49" s="687"/>
      <c r="VH49" s="687"/>
      <c r="VI49" s="687"/>
      <c r="VJ49" s="687"/>
      <c r="VK49" s="687"/>
      <c r="VL49" s="687"/>
      <c r="VM49" s="687"/>
      <c r="VN49" s="687"/>
      <c r="VO49" s="687"/>
      <c r="VP49" s="687"/>
      <c r="VQ49" s="687"/>
      <c r="VR49" s="687"/>
      <c r="VS49" s="687"/>
      <c r="VT49" s="687"/>
      <c r="VU49" s="687"/>
      <c r="VV49" s="687"/>
      <c r="VW49" s="687"/>
      <c r="VX49" s="687"/>
      <c r="VY49" s="687"/>
      <c r="VZ49" s="687"/>
      <c r="WA49" s="687"/>
      <c r="WB49" s="687"/>
      <c r="WC49" s="687"/>
      <c r="WD49" s="687"/>
      <c r="WE49" s="687"/>
      <c r="WF49" s="687"/>
      <c r="WG49" s="687"/>
      <c r="WH49" s="687"/>
      <c r="WI49" s="687"/>
      <c r="WJ49" s="687"/>
      <c r="WK49" s="687"/>
      <c r="WL49" s="687"/>
      <c r="WM49" s="687"/>
      <c r="WN49" s="687"/>
      <c r="WO49" s="687"/>
      <c r="WP49" s="687"/>
      <c r="WQ49" s="687"/>
      <c r="WR49" s="687"/>
      <c r="WS49" s="687"/>
      <c r="WT49" s="687"/>
      <c r="WU49" s="687"/>
      <c r="WV49" s="687"/>
      <c r="WW49" s="687"/>
      <c r="WX49" s="687"/>
      <c r="WY49" s="687"/>
      <c r="WZ49" s="687"/>
      <c r="XA49" s="687"/>
      <c r="XB49" s="687"/>
      <c r="XC49" s="687"/>
      <c r="XD49" s="687"/>
      <c r="XE49" s="687"/>
      <c r="XF49" s="687"/>
      <c r="XG49" s="687"/>
      <c r="XH49" s="687"/>
      <c r="XI49" s="687"/>
      <c r="XJ49" s="687"/>
      <c r="XK49" s="687"/>
      <c r="XL49" s="687"/>
      <c r="XM49" s="687"/>
      <c r="XN49" s="687"/>
      <c r="XO49" s="687"/>
      <c r="XP49" s="687"/>
      <c r="XQ49" s="687"/>
      <c r="XR49" s="687"/>
      <c r="XS49" s="687"/>
      <c r="XT49" s="687"/>
      <c r="XU49" s="687"/>
      <c r="XV49" s="687"/>
      <c r="XW49" s="687"/>
      <c r="XX49" s="687"/>
      <c r="XY49" s="687"/>
      <c r="XZ49" s="687"/>
      <c r="YA49" s="687"/>
      <c r="YB49" s="687"/>
      <c r="YC49" s="687"/>
      <c r="YD49" s="687"/>
      <c r="YE49" s="687"/>
      <c r="YF49" s="687"/>
      <c r="YG49" s="687"/>
      <c r="YH49" s="687"/>
      <c r="YI49" s="687"/>
      <c r="YJ49" s="687"/>
      <c r="YK49" s="687"/>
      <c r="YL49" s="687"/>
      <c r="YM49" s="687"/>
      <c r="YN49" s="687"/>
      <c r="YO49" s="687"/>
      <c r="YP49" s="687"/>
      <c r="YQ49" s="687"/>
      <c r="YR49" s="687"/>
      <c r="YS49" s="687"/>
      <c r="YT49" s="687"/>
      <c r="YU49" s="687"/>
      <c r="YV49" s="687"/>
      <c r="YW49" s="687"/>
      <c r="YX49" s="687"/>
      <c r="YY49" s="687"/>
      <c r="YZ49" s="687"/>
      <c r="ZA49" s="687"/>
      <c r="ZB49" s="687"/>
      <c r="ZC49" s="687"/>
      <c r="ZD49" s="687"/>
      <c r="ZE49" s="687"/>
      <c r="ZF49" s="687"/>
      <c r="ZG49" s="687"/>
      <c r="ZH49" s="687"/>
      <c r="ZI49" s="687"/>
      <c r="ZJ49" s="687"/>
      <c r="ZK49" s="687"/>
      <c r="ZL49" s="687"/>
      <c r="ZM49" s="687"/>
      <c r="ZN49" s="687"/>
      <c r="ZO49" s="687"/>
    </row>
    <row r="50" spans="1:691" s="689" customFormat="1">
      <c r="A50" s="687"/>
      <c r="B50" s="687"/>
      <c r="C50" s="687"/>
      <c r="D50" s="687"/>
      <c r="E50" s="687"/>
      <c r="F50" s="687"/>
      <c r="G50" s="687"/>
      <c r="H50" s="687"/>
      <c r="I50" s="688"/>
      <c r="J50" s="688"/>
      <c r="K50" s="688"/>
      <c r="L50" s="687"/>
      <c r="M50" s="687"/>
      <c r="N50" s="687"/>
      <c r="O50" s="687"/>
      <c r="P50" s="687"/>
      <c r="Q50" s="687"/>
      <c r="R50" s="687"/>
      <c r="S50" s="687"/>
      <c r="T50" s="687"/>
      <c r="U50" s="687"/>
      <c r="V50" s="687"/>
      <c r="W50" s="687"/>
      <c r="X50" s="687"/>
      <c r="Y50" s="687"/>
      <c r="Z50" s="687"/>
      <c r="AA50" s="687"/>
      <c r="AB50" s="687"/>
      <c r="AC50" s="687"/>
      <c r="AD50" s="687"/>
      <c r="AE50" s="687"/>
      <c r="AF50" s="687"/>
      <c r="AG50" s="687"/>
      <c r="AH50" s="687"/>
      <c r="AI50" s="687"/>
      <c r="AJ50" s="687"/>
      <c r="AK50" s="687"/>
      <c r="AL50" s="687"/>
      <c r="AM50" s="687"/>
      <c r="AN50" s="687"/>
      <c r="AO50" s="687"/>
      <c r="AP50" s="687"/>
      <c r="AQ50" s="687"/>
      <c r="AR50" s="687"/>
      <c r="AS50" s="687"/>
      <c r="AT50" s="687"/>
      <c r="AU50" s="687"/>
      <c r="AV50" s="687"/>
      <c r="AW50" s="687"/>
      <c r="AX50" s="687"/>
      <c r="AY50" s="687"/>
      <c r="AZ50" s="687"/>
      <c r="BA50" s="687"/>
      <c r="BB50" s="687"/>
      <c r="BC50" s="687"/>
      <c r="BD50" s="687"/>
      <c r="BE50" s="687"/>
      <c r="BF50" s="687"/>
      <c r="BG50" s="687"/>
      <c r="BH50" s="687"/>
      <c r="BI50" s="687"/>
      <c r="BJ50" s="687"/>
      <c r="BK50" s="687"/>
      <c r="BL50" s="687"/>
      <c r="BM50" s="687"/>
      <c r="BN50" s="687"/>
      <c r="BO50" s="687"/>
      <c r="BP50" s="687"/>
      <c r="BQ50" s="687"/>
      <c r="BR50" s="687"/>
      <c r="BS50" s="687"/>
      <c r="BT50" s="687"/>
      <c r="BU50" s="687"/>
      <c r="BV50" s="687"/>
      <c r="BW50" s="687"/>
      <c r="BX50" s="687"/>
      <c r="BY50" s="687"/>
      <c r="BZ50" s="687"/>
      <c r="CA50" s="687"/>
      <c r="CB50" s="687"/>
      <c r="CC50" s="687"/>
      <c r="CD50" s="687"/>
      <c r="CE50" s="687"/>
      <c r="CF50" s="687"/>
      <c r="CG50" s="687"/>
      <c r="CH50" s="687"/>
      <c r="CI50" s="687"/>
      <c r="CJ50" s="687"/>
      <c r="CK50" s="687"/>
      <c r="CL50" s="687"/>
      <c r="CM50" s="687"/>
      <c r="CN50" s="687"/>
      <c r="CO50" s="687"/>
      <c r="CP50" s="687"/>
      <c r="CQ50" s="687"/>
      <c r="CR50" s="687"/>
      <c r="CS50" s="687"/>
      <c r="CT50" s="687"/>
      <c r="CU50" s="687"/>
      <c r="CV50" s="687"/>
      <c r="CW50" s="687"/>
      <c r="CX50" s="687"/>
      <c r="CY50" s="687"/>
      <c r="CZ50" s="687"/>
      <c r="DA50" s="687"/>
      <c r="DB50" s="687"/>
      <c r="DC50" s="687"/>
      <c r="DD50" s="687"/>
      <c r="DE50" s="687"/>
      <c r="DF50" s="687"/>
      <c r="DG50" s="687"/>
      <c r="DH50" s="687"/>
      <c r="DI50" s="687"/>
      <c r="DJ50" s="687"/>
      <c r="DK50" s="687"/>
      <c r="DL50" s="687"/>
      <c r="DM50" s="687"/>
      <c r="DN50" s="687"/>
      <c r="DO50" s="687"/>
      <c r="DP50" s="687"/>
      <c r="DQ50" s="687"/>
      <c r="DR50" s="687"/>
      <c r="DS50" s="687"/>
      <c r="DT50" s="687"/>
      <c r="DU50" s="687"/>
      <c r="DV50" s="687"/>
      <c r="DW50" s="687"/>
      <c r="DX50" s="687"/>
      <c r="DY50" s="687"/>
      <c r="DZ50" s="687"/>
      <c r="EA50" s="687"/>
      <c r="EB50" s="687"/>
      <c r="EC50" s="687"/>
      <c r="ED50" s="687"/>
      <c r="EE50" s="687"/>
      <c r="EF50" s="687"/>
      <c r="EG50" s="687"/>
      <c r="EH50" s="687"/>
      <c r="EI50" s="687"/>
      <c r="EJ50" s="687"/>
      <c r="EK50" s="687"/>
      <c r="EL50" s="687"/>
      <c r="EM50" s="687"/>
      <c r="EN50" s="687"/>
      <c r="EO50" s="687"/>
      <c r="EP50" s="687"/>
      <c r="EQ50" s="687"/>
      <c r="ER50" s="687"/>
      <c r="ES50" s="687"/>
      <c r="ET50" s="687"/>
      <c r="EU50" s="687"/>
      <c r="EV50" s="687"/>
      <c r="EW50" s="687"/>
      <c r="EX50" s="687"/>
      <c r="EY50" s="687"/>
      <c r="EZ50" s="687"/>
      <c r="FA50" s="687"/>
      <c r="FB50" s="687"/>
      <c r="FC50" s="687"/>
      <c r="FD50" s="687"/>
      <c r="FE50" s="687"/>
      <c r="FF50" s="687"/>
      <c r="FG50" s="687"/>
      <c r="FH50" s="687"/>
      <c r="FI50" s="687"/>
      <c r="FJ50" s="687"/>
      <c r="FK50" s="687"/>
      <c r="FL50" s="687"/>
      <c r="FM50" s="687"/>
      <c r="FN50" s="687"/>
      <c r="FO50" s="687"/>
      <c r="FP50" s="687"/>
      <c r="FQ50" s="687"/>
      <c r="FR50" s="687"/>
      <c r="FS50" s="687"/>
      <c r="FT50" s="687"/>
      <c r="FU50" s="687"/>
      <c r="FV50" s="687"/>
      <c r="FW50" s="687"/>
      <c r="FX50" s="687"/>
      <c r="FY50" s="687"/>
      <c r="FZ50" s="687"/>
      <c r="GA50" s="687"/>
      <c r="GB50" s="687"/>
      <c r="GC50" s="687"/>
      <c r="GD50" s="687"/>
      <c r="GE50" s="687"/>
      <c r="GF50" s="687"/>
      <c r="GG50" s="687"/>
      <c r="GH50" s="687"/>
      <c r="GI50" s="687"/>
      <c r="GJ50" s="687"/>
      <c r="GK50" s="687"/>
      <c r="GL50" s="687"/>
      <c r="GM50" s="687"/>
      <c r="GN50" s="687"/>
      <c r="GO50" s="687"/>
      <c r="GP50" s="687"/>
      <c r="GQ50" s="687"/>
      <c r="GR50" s="687"/>
      <c r="GS50" s="687"/>
      <c r="GT50" s="687"/>
      <c r="GU50" s="687"/>
      <c r="GV50" s="687"/>
      <c r="GW50" s="687"/>
      <c r="GX50" s="687"/>
      <c r="GY50" s="687"/>
      <c r="GZ50" s="687"/>
      <c r="HA50" s="687"/>
      <c r="HB50" s="687"/>
      <c r="HC50" s="687"/>
      <c r="HD50" s="687"/>
      <c r="HE50" s="687"/>
      <c r="HF50" s="687"/>
      <c r="HG50" s="687"/>
      <c r="HH50" s="687"/>
      <c r="HI50" s="687"/>
      <c r="HJ50" s="687"/>
      <c r="HK50" s="687"/>
      <c r="HL50" s="687"/>
      <c r="HM50" s="687"/>
      <c r="HN50" s="687"/>
      <c r="HO50" s="687"/>
      <c r="HP50" s="687"/>
      <c r="HQ50" s="687"/>
      <c r="HR50" s="687"/>
      <c r="HS50" s="687"/>
      <c r="HT50" s="687"/>
      <c r="HU50" s="687"/>
      <c r="HV50" s="687"/>
      <c r="HW50" s="687"/>
      <c r="HX50" s="687"/>
      <c r="HY50" s="687"/>
      <c r="HZ50" s="687"/>
      <c r="IA50" s="687"/>
      <c r="IB50" s="687"/>
      <c r="IC50" s="687"/>
      <c r="ID50" s="687"/>
      <c r="IE50" s="687"/>
      <c r="IF50" s="687"/>
      <c r="IG50" s="687"/>
      <c r="IH50" s="687"/>
      <c r="II50" s="687"/>
      <c r="IJ50" s="687"/>
      <c r="IK50" s="687"/>
      <c r="IL50" s="687"/>
      <c r="IM50" s="687"/>
      <c r="IN50" s="687"/>
      <c r="IO50" s="687"/>
      <c r="IP50" s="687"/>
      <c r="IQ50" s="687"/>
      <c r="IR50" s="687"/>
      <c r="IS50" s="687"/>
      <c r="IT50" s="687"/>
      <c r="IU50" s="687"/>
      <c r="IV50" s="687"/>
      <c r="IW50" s="687"/>
      <c r="IX50" s="687"/>
      <c r="IY50" s="687"/>
      <c r="IZ50" s="687"/>
      <c r="JA50" s="687"/>
      <c r="JB50" s="687"/>
      <c r="JC50" s="687"/>
      <c r="JD50" s="687"/>
      <c r="JE50" s="687"/>
      <c r="JF50" s="687"/>
      <c r="JG50" s="687"/>
      <c r="JH50" s="687"/>
      <c r="JI50" s="687"/>
      <c r="JJ50" s="687"/>
      <c r="JK50" s="687"/>
      <c r="JL50" s="687"/>
      <c r="JM50" s="687"/>
      <c r="JN50" s="687"/>
      <c r="JO50" s="687"/>
      <c r="JP50" s="687"/>
      <c r="JQ50" s="687"/>
      <c r="JR50" s="687"/>
      <c r="JS50" s="687"/>
      <c r="JT50" s="687"/>
      <c r="JU50" s="687"/>
      <c r="JV50" s="687"/>
      <c r="JW50" s="687"/>
      <c r="JX50" s="687"/>
      <c r="JY50" s="687"/>
      <c r="JZ50" s="687"/>
      <c r="KA50" s="687"/>
      <c r="KB50" s="687"/>
      <c r="KC50" s="687"/>
      <c r="KD50" s="687"/>
      <c r="KE50" s="687"/>
      <c r="KF50" s="687"/>
      <c r="KG50" s="687"/>
      <c r="KH50" s="687"/>
      <c r="KI50" s="687"/>
      <c r="KJ50" s="687"/>
      <c r="KK50" s="687"/>
      <c r="KL50" s="687"/>
      <c r="KM50" s="687"/>
      <c r="KN50" s="687"/>
      <c r="KO50" s="687"/>
      <c r="KP50" s="687"/>
      <c r="KQ50" s="687"/>
      <c r="KR50" s="687"/>
      <c r="KS50" s="687"/>
      <c r="KT50" s="687"/>
      <c r="KU50" s="687"/>
      <c r="KV50" s="687"/>
      <c r="KW50" s="687"/>
      <c r="KX50" s="687"/>
      <c r="KY50" s="687"/>
      <c r="KZ50" s="687"/>
      <c r="LA50" s="687"/>
      <c r="LB50" s="687"/>
      <c r="LC50" s="687"/>
      <c r="LD50" s="687"/>
      <c r="LE50" s="687"/>
      <c r="LF50" s="687"/>
      <c r="LG50" s="687"/>
      <c r="LH50" s="687"/>
      <c r="LI50" s="687"/>
      <c r="LJ50" s="687"/>
      <c r="LK50" s="687"/>
      <c r="LL50" s="687"/>
      <c r="LM50" s="687"/>
      <c r="LN50" s="687"/>
      <c r="LO50" s="687"/>
      <c r="LP50" s="687"/>
      <c r="LQ50" s="687"/>
      <c r="LR50" s="687"/>
      <c r="LS50" s="687"/>
      <c r="LT50" s="687"/>
      <c r="LU50" s="687"/>
      <c r="LV50" s="687"/>
      <c r="LW50" s="687"/>
      <c r="LX50" s="687"/>
      <c r="LY50" s="687"/>
      <c r="LZ50" s="687"/>
      <c r="MA50" s="687"/>
      <c r="MB50" s="687"/>
      <c r="MC50" s="687"/>
      <c r="MD50" s="687"/>
      <c r="ME50" s="687"/>
      <c r="MF50" s="687"/>
      <c r="MG50" s="687"/>
      <c r="MH50" s="687"/>
      <c r="MI50" s="687"/>
      <c r="MJ50" s="687"/>
      <c r="MK50" s="687"/>
      <c r="ML50" s="687"/>
      <c r="MM50" s="687"/>
      <c r="MN50" s="687"/>
      <c r="MO50" s="687"/>
      <c r="MP50" s="687"/>
      <c r="MQ50" s="687"/>
      <c r="MR50" s="687"/>
      <c r="MS50" s="687"/>
      <c r="MT50" s="687"/>
      <c r="MU50" s="687"/>
      <c r="MV50" s="687"/>
      <c r="MW50" s="687"/>
      <c r="MX50" s="687"/>
      <c r="MY50" s="687"/>
      <c r="MZ50" s="687"/>
      <c r="NA50" s="687"/>
      <c r="NB50" s="687"/>
      <c r="NC50" s="687"/>
      <c r="ND50" s="687"/>
      <c r="NE50" s="687"/>
      <c r="NF50" s="687"/>
      <c r="NG50" s="687"/>
      <c r="NH50" s="687"/>
      <c r="NI50" s="687"/>
      <c r="NJ50" s="687"/>
      <c r="NK50" s="687"/>
      <c r="NL50" s="687"/>
      <c r="NM50" s="687"/>
      <c r="NN50" s="687"/>
      <c r="NO50" s="687"/>
      <c r="NP50" s="687"/>
      <c r="NQ50" s="687"/>
      <c r="NR50" s="687"/>
      <c r="NS50" s="687"/>
      <c r="NT50" s="687"/>
      <c r="NU50" s="687"/>
      <c r="NV50" s="687"/>
      <c r="NW50" s="687"/>
      <c r="NX50" s="687"/>
      <c r="NY50" s="687"/>
      <c r="NZ50" s="687"/>
      <c r="OA50" s="687"/>
      <c r="OB50" s="687"/>
      <c r="OC50" s="687"/>
      <c r="OD50" s="687"/>
      <c r="OE50" s="687"/>
      <c r="OF50" s="687"/>
      <c r="OG50" s="687"/>
      <c r="OH50" s="687"/>
      <c r="OI50" s="687"/>
      <c r="OJ50" s="687"/>
      <c r="OK50" s="687"/>
      <c r="OL50" s="687"/>
      <c r="OM50" s="687"/>
      <c r="ON50" s="687"/>
      <c r="OO50" s="687"/>
      <c r="OP50" s="687"/>
      <c r="OQ50" s="687"/>
      <c r="OR50" s="687"/>
      <c r="OS50" s="687"/>
      <c r="OT50" s="687"/>
      <c r="OU50" s="687"/>
      <c r="OV50" s="687"/>
      <c r="OW50" s="687"/>
      <c r="OX50" s="687"/>
      <c r="OY50" s="687"/>
      <c r="OZ50" s="687"/>
      <c r="PA50" s="687"/>
      <c r="PB50" s="687"/>
      <c r="PC50" s="687"/>
      <c r="PD50" s="687"/>
      <c r="PE50" s="687"/>
      <c r="PF50" s="687"/>
      <c r="PG50" s="687"/>
      <c r="PH50" s="687"/>
      <c r="PI50" s="687"/>
      <c r="PJ50" s="687"/>
      <c r="PK50" s="687"/>
      <c r="PL50" s="687"/>
      <c r="PM50" s="687"/>
      <c r="PN50" s="687"/>
      <c r="PO50" s="687"/>
      <c r="PP50" s="687"/>
      <c r="PQ50" s="687"/>
      <c r="PR50" s="687"/>
      <c r="PS50" s="687"/>
      <c r="PT50" s="687"/>
      <c r="PU50" s="687"/>
      <c r="PV50" s="687"/>
      <c r="PW50" s="687"/>
      <c r="PX50" s="687"/>
      <c r="PY50" s="687"/>
      <c r="PZ50" s="687"/>
      <c r="QA50" s="687"/>
      <c r="QB50" s="687"/>
      <c r="QC50" s="687"/>
      <c r="QD50" s="687"/>
      <c r="QE50" s="687"/>
      <c r="QF50" s="687"/>
      <c r="QG50" s="687"/>
      <c r="QH50" s="687"/>
      <c r="QI50" s="687"/>
      <c r="QJ50" s="687"/>
      <c r="QK50" s="687"/>
      <c r="QL50" s="687"/>
      <c r="QM50" s="687"/>
      <c r="QN50" s="687"/>
      <c r="QO50" s="687"/>
      <c r="QP50" s="687"/>
      <c r="QQ50" s="687"/>
      <c r="QR50" s="687"/>
      <c r="QS50" s="687"/>
      <c r="QT50" s="687"/>
      <c r="QU50" s="687"/>
      <c r="QV50" s="687"/>
      <c r="QW50" s="687"/>
      <c r="QX50" s="687"/>
      <c r="QY50" s="687"/>
      <c r="QZ50" s="687"/>
      <c r="RA50" s="687"/>
      <c r="RB50" s="687"/>
      <c r="RC50" s="687"/>
      <c r="RD50" s="687"/>
      <c r="RE50" s="687"/>
      <c r="RF50" s="687"/>
      <c r="RG50" s="687"/>
      <c r="RH50" s="687"/>
      <c r="RI50" s="687"/>
      <c r="RJ50" s="687"/>
      <c r="RK50" s="687"/>
      <c r="RL50" s="687"/>
      <c r="RM50" s="687"/>
      <c r="RN50" s="687"/>
      <c r="RO50" s="687"/>
      <c r="RP50" s="687"/>
      <c r="RQ50" s="687"/>
      <c r="RR50" s="687"/>
      <c r="RS50" s="687"/>
      <c r="RT50" s="687"/>
      <c r="RU50" s="687"/>
      <c r="RV50" s="687"/>
      <c r="RW50" s="687"/>
      <c r="RX50" s="687"/>
      <c r="RY50" s="687"/>
      <c r="RZ50" s="687"/>
      <c r="SA50" s="687"/>
      <c r="SB50" s="687"/>
      <c r="SC50" s="687"/>
      <c r="SD50" s="687"/>
      <c r="SE50" s="687"/>
      <c r="SF50" s="687"/>
      <c r="SG50" s="687"/>
      <c r="SH50" s="687"/>
      <c r="SI50" s="687"/>
      <c r="SJ50" s="687"/>
      <c r="SK50" s="687"/>
      <c r="SL50" s="687"/>
      <c r="SM50" s="687"/>
      <c r="SN50" s="687"/>
      <c r="SO50" s="687"/>
      <c r="SP50" s="687"/>
      <c r="SQ50" s="687"/>
      <c r="SR50" s="687"/>
      <c r="SS50" s="687"/>
      <c r="ST50" s="687"/>
      <c r="SU50" s="687"/>
      <c r="SV50" s="687"/>
      <c r="SW50" s="687"/>
      <c r="SX50" s="687"/>
      <c r="SY50" s="687"/>
      <c r="SZ50" s="687"/>
      <c r="TA50" s="687"/>
      <c r="TB50" s="687"/>
      <c r="TC50" s="687"/>
      <c r="TD50" s="687"/>
      <c r="TE50" s="687"/>
      <c r="TF50" s="687"/>
      <c r="TG50" s="687"/>
      <c r="TH50" s="687"/>
      <c r="TI50" s="687"/>
      <c r="TJ50" s="687"/>
      <c r="TK50" s="687"/>
      <c r="TL50" s="687"/>
      <c r="TM50" s="687"/>
      <c r="TN50" s="687"/>
      <c r="TO50" s="687"/>
      <c r="TP50" s="687"/>
      <c r="TQ50" s="687"/>
      <c r="TR50" s="687"/>
      <c r="TS50" s="687"/>
      <c r="TT50" s="687"/>
      <c r="TU50" s="687"/>
      <c r="TV50" s="687"/>
      <c r="TW50" s="687"/>
      <c r="TX50" s="687"/>
      <c r="TY50" s="687"/>
      <c r="TZ50" s="687"/>
      <c r="UA50" s="687"/>
      <c r="UB50" s="687"/>
      <c r="UC50" s="687"/>
      <c r="UD50" s="687"/>
      <c r="UE50" s="687"/>
      <c r="UF50" s="687"/>
      <c r="UG50" s="687"/>
      <c r="UH50" s="687"/>
      <c r="UI50" s="687"/>
      <c r="UJ50" s="687"/>
      <c r="UK50" s="687"/>
      <c r="UL50" s="687"/>
      <c r="UM50" s="687"/>
      <c r="UN50" s="687"/>
      <c r="UO50" s="687"/>
      <c r="UP50" s="687"/>
      <c r="UQ50" s="687"/>
      <c r="UR50" s="687"/>
      <c r="US50" s="687"/>
      <c r="UT50" s="687"/>
      <c r="UU50" s="687"/>
      <c r="UV50" s="687"/>
      <c r="UW50" s="687"/>
      <c r="UX50" s="687"/>
      <c r="UY50" s="687"/>
      <c r="UZ50" s="687"/>
      <c r="VA50" s="687"/>
      <c r="VB50" s="687"/>
      <c r="VC50" s="687"/>
      <c r="VD50" s="687"/>
      <c r="VE50" s="687"/>
      <c r="VF50" s="687"/>
      <c r="VG50" s="687"/>
      <c r="VH50" s="687"/>
      <c r="VI50" s="687"/>
      <c r="VJ50" s="687"/>
      <c r="VK50" s="687"/>
      <c r="VL50" s="687"/>
      <c r="VM50" s="687"/>
      <c r="VN50" s="687"/>
      <c r="VO50" s="687"/>
      <c r="VP50" s="687"/>
      <c r="VQ50" s="687"/>
      <c r="VR50" s="687"/>
      <c r="VS50" s="687"/>
      <c r="VT50" s="687"/>
      <c r="VU50" s="687"/>
      <c r="VV50" s="687"/>
      <c r="VW50" s="687"/>
      <c r="VX50" s="687"/>
      <c r="VY50" s="687"/>
      <c r="VZ50" s="687"/>
      <c r="WA50" s="687"/>
      <c r="WB50" s="687"/>
      <c r="WC50" s="687"/>
      <c r="WD50" s="687"/>
      <c r="WE50" s="687"/>
      <c r="WF50" s="687"/>
      <c r="WG50" s="687"/>
      <c r="WH50" s="687"/>
      <c r="WI50" s="687"/>
      <c r="WJ50" s="687"/>
      <c r="WK50" s="687"/>
      <c r="WL50" s="687"/>
      <c r="WM50" s="687"/>
      <c r="WN50" s="687"/>
      <c r="WO50" s="687"/>
      <c r="WP50" s="687"/>
      <c r="WQ50" s="687"/>
      <c r="WR50" s="687"/>
      <c r="WS50" s="687"/>
      <c r="WT50" s="687"/>
      <c r="WU50" s="687"/>
      <c r="WV50" s="687"/>
      <c r="WW50" s="687"/>
      <c r="WX50" s="687"/>
      <c r="WY50" s="687"/>
      <c r="WZ50" s="687"/>
      <c r="XA50" s="687"/>
      <c r="XB50" s="687"/>
      <c r="XC50" s="687"/>
      <c r="XD50" s="687"/>
      <c r="XE50" s="687"/>
      <c r="XF50" s="687"/>
      <c r="XG50" s="687"/>
      <c r="XH50" s="687"/>
      <c r="XI50" s="687"/>
      <c r="XJ50" s="687"/>
      <c r="XK50" s="687"/>
      <c r="XL50" s="687"/>
      <c r="XM50" s="687"/>
      <c r="XN50" s="687"/>
      <c r="XO50" s="687"/>
      <c r="XP50" s="687"/>
      <c r="XQ50" s="687"/>
      <c r="XR50" s="687"/>
      <c r="XS50" s="687"/>
      <c r="XT50" s="687"/>
      <c r="XU50" s="687"/>
      <c r="XV50" s="687"/>
      <c r="XW50" s="687"/>
      <c r="XX50" s="687"/>
      <c r="XY50" s="687"/>
      <c r="XZ50" s="687"/>
      <c r="YA50" s="687"/>
      <c r="YB50" s="687"/>
      <c r="YC50" s="687"/>
      <c r="YD50" s="687"/>
      <c r="YE50" s="687"/>
      <c r="YF50" s="687"/>
      <c r="YG50" s="687"/>
      <c r="YH50" s="687"/>
      <c r="YI50" s="687"/>
      <c r="YJ50" s="687"/>
      <c r="YK50" s="687"/>
      <c r="YL50" s="687"/>
      <c r="YM50" s="687"/>
      <c r="YN50" s="687"/>
      <c r="YO50" s="687"/>
      <c r="YP50" s="687"/>
      <c r="YQ50" s="687"/>
      <c r="YR50" s="687"/>
      <c r="YS50" s="687"/>
      <c r="YT50" s="687"/>
      <c r="YU50" s="687"/>
      <c r="YV50" s="687"/>
      <c r="YW50" s="687"/>
      <c r="YX50" s="687"/>
      <c r="YY50" s="687"/>
      <c r="YZ50" s="687"/>
      <c r="ZA50" s="687"/>
      <c r="ZB50" s="687"/>
      <c r="ZC50" s="687"/>
      <c r="ZD50" s="687"/>
      <c r="ZE50" s="687"/>
      <c r="ZF50" s="687"/>
      <c r="ZG50" s="687"/>
      <c r="ZH50" s="687"/>
      <c r="ZI50" s="687"/>
      <c r="ZJ50" s="687"/>
      <c r="ZK50" s="687"/>
      <c r="ZL50" s="687"/>
      <c r="ZM50" s="687"/>
      <c r="ZN50" s="687"/>
      <c r="ZO50" s="687"/>
    </row>
    <row r="51" spans="1:691" s="689" customFormat="1">
      <c r="A51" s="687"/>
      <c r="B51" s="687"/>
      <c r="C51" s="687"/>
      <c r="D51" s="687"/>
      <c r="E51" s="687"/>
      <c r="F51" s="687"/>
      <c r="G51" s="687"/>
      <c r="H51" s="687"/>
      <c r="I51" s="688"/>
      <c r="J51" s="688"/>
      <c r="K51" s="688"/>
      <c r="L51" s="687"/>
      <c r="M51" s="687"/>
      <c r="N51" s="687"/>
      <c r="O51" s="687"/>
      <c r="P51" s="687"/>
      <c r="Q51" s="687"/>
      <c r="R51" s="687"/>
      <c r="S51" s="687"/>
      <c r="T51" s="687"/>
      <c r="U51" s="687"/>
      <c r="V51" s="687"/>
      <c r="W51" s="687"/>
      <c r="X51" s="687"/>
      <c r="Y51" s="687"/>
      <c r="Z51" s="687"/>
      <c r="AA51" s="687"/>
      <c r="AB51" s="687"/>
      <c r="AC51" s="687"/>
      <c r="AD51" s="687"/>
      <c r="AE51" s="687"/>
      <c r="AF51" s="687"/>
      <c r="AG51" s="687"/>
      <c r="AH51" s="687"/>
      <c r="AI51" s="687"/>
      <c r="AJ51" s="687"/>
      <c r="AK51" s="687"/>
      <c r="AL51" s="687"/>
      <c r="AM51" s="687"/>
      <c r="AN51" s="687"/>
      <c r="AO51" s="687"/>
      <c r="AP51" s="687"/>
      <c r="AQ51" s="687"/>
      <c r="AR51" s="687"/>
      <c r="AS51" s="687"/>
      <c r="AT51" s="687"/>
      <c r="AU51" s="687"/>
      <c r="AV51" s="687"/>
      <c r="AW51" s="687"/>
      <c r="AX51" s="687"/>
      <c r="AY51" s="687"/>
      <c r="AZ51" s="687"/>
      <c r="BA51" s="687"/>
      <c r="BB51" s="687"/>
      <c r="BC51" s="687"/>
      <c r="BD51" s="687"/>
      <c r="BE51" s="687"/>
      <c r="BF51" s="687"/>
      <c r="BG51" s="687"/>
      <c r="BH51" s="687"/>
      <c r="BI51" s="687"/>
      <c r="BJ51" s="687"/>
      <c r="BK51" s="687"/>
      <c r="BL51" s="687"/>
      <c r="BM51" s="687"/>
      <c r="BN51" s="687"/>
      <c r="BO51" s="687"/>
      <c r="BP51" s="687"/>
      <c r="BQ51" s="687"/>
      <c r="BR51" s="687"/>
      <c r="BS51" s="687"/>
      <c r="BT51" s="687"/>
      <c r="BU51" s="687"/>
      <c r="BV51" s="687"/>
      <c r="BW51" s="687"/>
      <c r="BX51" s="687"/>
      <c r="BY51" s="687"/>
      <c r="BZ51" s="687"/>
      <c r="CA51" s="687"/>
      <c r="CB51" s="687"/>
      <c r="CC51" s="687"/>
      <c r="CD51" s="687"/>
      <c r="CE51" s="687"/>
      <c r="CF51" s="687"/>
      <c r="CG51" s="687"/>
      <c r="CH51" s="687"/>
      <c r="CI51" s="687"/>
      <c r="CJ51" s="687"/>
      <c r="CK51" s="687"/>
      <c r="CL51" s="687"/>
      <c r="CM51" s="687"/>
      <c r="CN51" s="687"/>
      <c r="CO51" s="687"/>
      <c r="CP51" s="687"/>
      <c r="CQ51" s="687"/>
      <c r="CR51" s="687"/>
      <c r="CS51" s="687"/>
      <c r="CT51" s="687"/>
      <c r="CU51" s="687"/>
      <c r="CV51" s="687"/>
      <c r="CW51" s="687"/>
      <c r="CX51" s="687"/>
      <c r="CY51" s="687"/>
      <c r="CZ51" s="687"/>
      <c r="DA51" s="687"/>
      <c r="DB51" s="687"/>
      <c r="DC51" s="687"/>
      <c r="DD51" s="687"/>
      <c r="DE51" s="687"/>
      <c r="DF51" s="687"/>
      <c r="DG51" s="687"/>
      <c r="DH51" s="687"/>
      <c r="DI51" s="687"/>
      <c r="DJ51" s="687"/>
      <c r="DK51" s="687"/>
      <c r="DL51" s="687"/>
      <c r="DM51" s="687"/>
      <c r="DN51" s="687"/>
      <c r="DO51" s="687"/>
      <c r="DP51" s="687"/>
      <c r="DQ51" s="687"/>
      <c r="DR51" s="687"/>
      <c r="DS51" s="687"/>
      <c r="DT51" s="687"/>
      <c r="DU51" s="687"/>
      <c r="DV51" s="687"/>
      <c r="DW51" s="687"/>
      <c r="DX51" s="687"/>
      <c r="DY51" s="687"/>
      <c r="DZ51" s="687"/>
      <c r="EA51" s="687"/>
      <c r="EB51" s="687"/>
      <c r="EC51" s="687"/>
      <c r="ED51" s="687"/>
      <c r="EE51" s="687"/>
      <c r="EF51" s="687"/>
      <c r="EG51" s="687"/>
      <c r="EH51" s="687"/>
      <c r="EI51" s="687"/>
      <c r="EJ51" s="687"/>
      <c r="EK51" s="687"/>
      <c r="EL51" s="687"/>
      <c r="EM51" s="687"/>
      <c r="EN51" s="687"/>
      <c r="EO51" s="687"/>
      <c r="EP51" s="687"/>
      <c r="EQ51" s="687"/>
      <c r="ER51" s="687"/>
      <c r="ES51" s="687"/>
      <c r="ET51" s="687"/>
      <c r="EU51" s="687"/>
      <c r="EV51" s="687"/>
      <c r="EW51" s="687"/>
      <c r="EX51" s="687"/>
      <c r="EY51" s="687"/>
      <c r="EZ51" s="687"/>
      <c r="FA51" s="687"/>
      <c r="FB51" s="687"/>
      <c r="FC51" s="687"/>
      <c r="FD51" s="687"/>
      <c r="FE51" s="687"/>
      <c r="FF51" s="687"/>
      <c r="FG51" s="687"/>
      <c r="FH51" s="687"/>
      <c r="FI51" s="687"/>
      <c r="FJ51" s="687"/>
      <c r="FK51" s="687"/>
      <c r="FL51" s="687"/>
      <c r="FM51" s="687"/>
      <c r="FN51" s="687"/>
      <c r="FO51" s="687"/>
      <c r="FP51" s="687"/>
      <c r="FQ51" s="687"/>
      <c r="FR51" s="687"/>
      <c r="FS51" s="687"/>
      <c r="FT51" s="687"/>
      <c r="FU51" s="687"/>
      <c r="FV51" s="687"/>
      <c r="FW51" s="687"/>
      <c r="FX51" s="687"/>
      <c r="FY51" s="687"/>
      <c r="FZ51" s="687"/>
      <c r="GA51" s="687"/>
      <c r="GB51" s="687"/>
      <c r="GC51" s="687"/>
      <c r="GD51" s="687"/>
      <c r="GE51" s="687"/>
      <c r="GF51" s="687"/>
      <c r="GG51" s="687"/>
      <c r="GH51" s="687"/>
      <c r="GI51" s="687"/>
      <c r="GJ51" s="687"/>
      <c r="GK51" s="687"/>
      <c r="GL51" s="687"/>
      <c r="GM51" s="687"/>
      <c r="GN51" s="687"/>
      <c r="GO51" s="687"/>
      <c r="GP51" s="687"/>
      <c r="GQ51" s="687"/>
      <c r="GR51" s="687"/>
      <c r="GS51" s="687"/>
      <c r="GT51" s="687"/>
      <c r="GU51" s="687"/>
      <c r="GV51" s="687"/>
      <c r="GW51" s="687"/>
      <c r="GX51" s="687"/>
      <c r="GY51" s="687"/>
      <c r="GZ51" s="687"/>
      <c r="HA51" s="687"/>
      <c r="HB51" s="687"/>
      <c r="HC51" s="687"/>
      <c r="HD51" s="687"/>
      <c r="HE51" s="687"/>
      <c r="HF51" s="687"/>
      <c r="HG51" s="687"/>
      <c r="HH51" s="687"/>
      <c r="HI51" s="687"/>
      <c r="HJ51" s="687"/>
      <c r="HK51" s="687"/>
      <c r="HL51" s="687"/>
      <c r="HM51" s="687"/>
      <c r="HN51" s="687"/>
      <c r="HO51" s="687"/>
      <c r="HP51" s="687"/>
      <c r="HQ51" s="687"/>
      <c r="HR51" s="687"/>
      <c r="HS51" s="687"/>
      <c r="HT51" s="687"/>
      <c r="HU51" s="687"/>
      <c r="HV51" s="687"/>
      <c r="HW51" s="687"/>
      <c r="HX51" s="687"/>
      <c r="HY51" s="687"/>
      <c r="HZ51" s="687"/>
      <c r="IA51" s="687"/>
      <c r="IB51" s="687"/>
      <c r="IC51" s="687"/>
      <c r="ID51" s="687"/>
      <c r="IE51" s="687"/>
      <c r="IF51" s="687"/>
      <c r="IG51" s="687"/>
      <c r="IH51" s="687"/>
      <c r="II51" s="687"/>
      <c r="IJ51" s="687"/>
      <c r="IK51" s="687"/>
      <c r="IL51" s="687"/>
      <c r="IM51" s="687"/>
      <c r="IN51" s="687"/>
      <c r="IO51" s="687"/>
      <c r="IP51" s="687"/>
      <c r="IQ51" s="687"/>
      <c r="IR51" s="687"/>
      <c r="IS51" s="687"/>
      <c r="IT51" s="687"/>
      <c r="IU51" s="687"/>
      <c r="IV51" s="687"/>
      <c r="IW51" s="687"/>
      <c r="IX51" s="687"/>
      <c r="IY51" s="687"/>
      <c r="IZ51" s="687"/>
      <c r="JA51" s="687"/>
      <c r="JB51" s="687"/>
      <c r="JC51" s="687"/>
      <c r="JD51" s="687"/>
      <c r="JE51" s="687"/>
      <c r="JF51" s="687"/>
      <c r="JG51" s="687"/>
      <c r="JH51" s="687"/>
      <c r="JI51" s="687"/>
      <c r="JJ51" s="687"/>
      <c r="JK51" s="687"/>
      <c r="JL51" s="687"/>
      <c r="JM51" s="687"/>
      <c r="JN51" s="687"/>
      <c r="JO51" s="687"/>
      <c r="JP51" s="687"/>
      <c r="JQ51" s="687"/>
      <c r="JR51" s="687"/>
      <c r="JS51" s="687"/>
      <c r="JT51" s="687"/>
      <c r="JU51" s="687"/>
      <c r="JV51" s="687"/>
      <c r="JW51" s="687"/>
      <c r="JX51" s="687"/>
      <c r="JY51" s="687"/>
      <c r="JZ51" s="687"/>
      <c r="KA51" s="687"/>
      <c r="KB51" s="687"/>
      <c r="KC51" s="687"/>
      <c r="KD51" s="687"/>
      <c r="KE51" s="687"/>
      <c r="KF51" s="687"/>
      <c r="KG51" s="687"/>
      <c r="KH51" s="687"/>
      <c r="KI51" s="687"/>
      <c r="KJ51" s="687"/>
      <c r="KK51" s="687"/>
      <c r="KL51" s="687"/>
      <c r="KM51" s="687"/>
      <c r="KN51" s="687"/>
      <c r="KO51" s="687"/>
      <c r="KP51" s="687"/>
      <c r="KQ51" s="687"/>
      <c r="KR51" s="687"/>
      <c r="KS51" s="687"/>
      <c r="KT51" s="687"/>
      <c r="KU51" s="687"/>
      <c r="KV51" s="687"/>
      <c r="KW51" s="687"/>
      <c r="KX51" s="687"/>
      <c r="KY51" s="687"/>
      <c r="KZ51" s="687"/>
      <c r="LA51" s="687"/>
      <c r="LB51" s="687"/>
      <c r="LC51" s="687"/>
      <c r="LD51" s="687"/>
      <c r="LE51" s="687"/>
      <c r="LF51" s="687"/>
      <c r="LG51" s="687"/>
      <c r="LH51" s="687"/>
      <c r="LI51" s="687"/>
      <c r="LJ51" s="687"/>
      <c r="LK51" s="687"/>
      <c r="LL51" s="687"/>
      <c r="LM51" s="687"/>
      <c r="LN51" s="687"/>
      <c r="LO51" s="687"/>
      <c r="LP51" s="687"/>
      <c r="LQ51" s="687"/>
      <c r="LR51" s="687"/>
      <c r="LS51" s="687"/>
      <c r="LT51" s="687"/>
      <c r="LU51" s="687"/>
      <c r="LV51" s="687"/>
      <c r="LW51" s="687"/>
      <c r="LX51" s="687"/>
      <c r="LY51" s="687"/>
      <c r="LZ51" s="687"/>
      <c r="MA51" s="687"/>
      <c r="MB51" s="687"/>
      <c r="MC51" s="687"/>
      <c r="MD51" s="687"/>
      <c r="ME51" s="687"/>
      <c r="MF51" s="687"/>
      <c r="MG51" s="687"/>
      <c r="MH51" s="687"/>
      <c r="MI51" s="687"/>
      <c r="MJ51" s="687"/>
      <c r="MK51" s="687"/>
      <c r="ML51" s="687"/>
      <c r="MM51" s="687"/>
      <c r="MN51" s="687"/>
      <c r="MO51" s="687"/>
      <c r="MP51" s="687"/>
      <c r="MQ51" s="687"/>
      <c r="MR51" s="687"/>
      <c r="MS51" s="687"/>
      <c r="MT51" s="687"/>
      <c r="MU51" s="687"/>
      <c r="MV51" s="687"/>
      <c r="MW51" s="687"/>
      <c r="MX51" s="687"/>
      <c r="MY51" s="687"/>
      <c r="MZ51" s="687"/>
      <c r="NA51" s="687"/>
      <c r="NB51" s="687"/>
      <c r="NC51" s="687"/>
      <c r="ND51" s="687"/>
      <c r="NE51" s="687"/>
      <c r="NF51" s="687"/>
      <c r="NG51" s="687"/>
      <c r="NH51" s="687"/>
      <c r="NI51" s="687"/>
      <c r="NJ51" s="687"/>
      <c r="NK51" s="687"/>
      <c r="NL51" s="687"/>
      <c r="NM51" s="687"/>
      <c r="NN51" s="687"/>
      <c r="NO51" s="687"/>
      <c r="NP51" s="687"/>
      <c r="NQ51" s="687"/>
      <c r="NR51" s="687"/>
      <c r="NS51" s="687"/>
      <c r="NT51" s="687"/>
      <c r="NU51" s="687"/>
      <c r="NV51" s="687"/>
      <c r="NW51" s="687"/>
      <c r="NX51" s="687"/>
      <c r="NY51" s="687"/>
      <c r="NZ51" s="687"/>
      <c r="OA51" s="687"/>
      <c r="OB51" s="687"/>
      <c r="OC51" s="687"/>
      <c r="OD51" s="687"/>
      <c r="OE51" s="687"/>
      <c r="OF51" s="687"/>
      <c r="OG51" s="687"/>
      <c r="OH51" s="687"/>
      <c r="OI51" s="687"/>
      <c r="OJ51" s="687"/>
      <c r="OK51" s="687"/>
      <c r="OL51" s="687"/>
      <c r="OM51" s="687"/>
      <c r="ON51" s="687"/>
      <c r="OO51" s="687"/>
      <c r="OP51" s="687"/>
      <c r="OQ51" s="687"/>
      <c r="OR51" s="687"/>
      <c r="OS51" s="687"/>
      <c r="OT51" s="687"/>
      <c r="OU51" s="687"/>
      <c r="OV51" s="687"/>
      <c r="OW51" s="687"/>
      <c r="OX51" s="687"/>
      <c r="OY51" s="687"/>
      <c r="OZ51" s="687"/>
      <c r="PA51" s="687"/>
      <c r="PB51" s="687"/>
      <c r="PC51" s="687"/>
      <c r="PD51" s="687"/>
      <c r="PE51" s="687"/>
      <c r="PF51" s="687"/>
      <c r="PG51" s="687"/>
      <c r="PH51" s="687"/>
      <c r="PI51" s="687"/>
      <c r="PJ51" s="687"/>
      <c r="PK51" s="687"/>
      <c r="PL51" s="687"/>
      <c r="PM51" s="687"/>
      <c r="PN51" s="687"/>
      <c r="PO51" s="687"/>
      <c r="PP51" s="687"/>
      <c r="PQ51" s="687"/>
      <c r="PR51" s="687"/>
      <c r="PS51" s="687"/>
      <c r="PT51" s="687"/>
      <c r="PU51" s="687"/>
      <c r="PV51" s="687"/>
      <c r="PW51" s="687"/>
      <c r="PX51" s="687"/>
      <c r="PY51" s="687"/>
      <c r="PZ51" s="687"/>
      <c r="QA51" s="687"/>
      <c r="QB51" s="687"/>
      <c r="QC51" s="687"/>
      <c r="QD51" s="687"/>
      <c r="QE51" s="687"/>
      <c r="QF51" s="687"/>
      <c r="QG51" s="687"/>
      <c r="QH51" s="687"/>
      <c r="QI51" s="687"/>
      <c r="QJ51" s="687"/>
      <c r="QK51" s="687"/>
      <c r="QL51" s="687"/>
      <c r="QM51" s="687"/>
      <c r="QN51" s="687"/>
      <c r="QO51" s="687"/>
      <c r="QP51" s="687"/>
      <c r="QQ51" s="687"/>
      <c r="QR51" s="687"/>
      <c r="QS51" s="687"/>
      <c r="QT51" s="687"/>
      <c r="QU51" s="687"/>
      <c r="QV51" s="687"/>
      <c r="QW51" s="687"/>
      <c r="QX51" s="687"/>
      <c r="QY51" s="687"/>
      <c r="QZ51" s="687"/>
      <c r="RA51" s="687"/>
      <c r="RB51" s="687"/>
      <c r="RC51" s="687"/>
      <c r="RD51" s="687"/>
      <c r="RE51" s="687"/>
      <c r="RF51" s="687"/>
      <c r="RG51" s="687"/>
      <c r="RH51" s="687"/>
      <c r="RI51" s="687"/>
      <c r="RJ51" s="687"/>
      <c r="RK51" s="687"/>
      <c r="RL51" s="687"/>
      <c r="RM51" s="687"/>
      <c r="RN51" s="687"/>
      <c r="RO51" s="687"/>
      <c r="RP51" s="687"/>
      <c r="RQ51" s="687"/>
      <c r="RR51" s="687"/>
      <c r="RS51" s="687"/>
      <c r="RT51" s="687"/>
      <c r="RU51" s="687"/>
      <c r="RV51" s="687"/>
      <c r="RW51" s="687"/>
      <c r="RX51" s="687"/>
      <c r="RY51" s="687"/>
      <c r="RZ51" s="687"/>
      <c r="SA51" s="687"/>
      <c r="SB51" s="687"/>
      <c r="SC51" s="687"/>
      <c r="SD51" s="687"/>
      <c r="SE51" s="687"/>
      <c r="SF51" s="687"/>
      <c r="SG51" s="687"/>
      <c r="SH51" s="687"/>
      <c r="SI51" s="687"/>
      <c r="SJ51" s="687"/>
      <c r="SK51" s="687"/>
      <c r="SL51" s="687"/>
      <c r="SM51" s="687"/>
      <c r="SN51" s="687"/>
      <c r="SO51" s="687"/>
      <c r="SP51" s="687"/>
      <c r="SQ51" s="687"/>
      <c r="SR51" s="687"/>
      <c r="SS51" s="687"/>
      <c r="ST51" s="687"/>
      <c r="SU51" s="687"/>
      <c r="SV51" s="687"/>
      <c r="SW51" s="687"/>
      <c r="SX51" s="687"/>
      <c r="SY51" s="687"/>
      <c r="SZ51" s="687"/>
      <c r="TA51" s="687"/>
      <c r="TB51" s="687"/>
      <c r="TC51" s="687"/>
      <c r="TD51" s="687"/>
      <c r="TE51" s="687"/>
      <c r="TF51" s="687"/>
      <c r="TG51" s="687"/>
      <c r="TH51" s="687"/>
      <c r="TI51" s="687"/>
      <c r="TJ51" s="687"/>
      <c r="TK51" s="687"/>
      <c r="TL51" s="687"/>
      <c r="TM51" s="687"/>
      <c r="TN51" s="687"/>
      <c r="TO51" s="687"/>
      <c r="TP51" s="687"/>
      <c r="TQ51" s="687"/>
      <c r="TR51" s="687"/>
      <c r="TS51" s="687"/>
      <c r="TT51" s="687"/>
      <c r="TU51" s="687"/>
      <c r="TV51" s="687"/>
      <c r="TW51" s="687"/>
      <c r="TX51" s="687"/>
      <c r="TY51" s="687"/>
      <c r="TZ51" s="687"/>
      <c r="UA51" s="687"/>
      <c r="UB51" s="687"/>
      <c r="UC51" s="687"/>
      <c r="UD51" s="687"/>
      <c r="UE51" s="687"/>
      <c r="UF51" s="687"/>
      <c r="UG51" s="687"/>
      <c r="UH51" s="687"/>
      <c r="UI51" s="687"/>
      <c r="UJ51" s="687"/>
      <c r="UK51" s="687"/>
      <c r="UL51" s="687"/>
      <c r="UM51" s="687"/>
      <c r="UN51" s="687"/>
      <c r="UO51" s="687"/>
      <c r="UP51" s="687"/>
      <c r="UQ51" s="687"/>
      <c r="UR51" s="687"/>
      <c r="US51" s="687"/>
      <c r="UT51" s="687"/>
      <c r="UU51" s="687"/>
      <c r="UV51" s="687"/>
      <c r="UW51" s="687"/>
      <c r="UX51" s="687"/>
      <c r="UY51" s="687"/>
      <c r="UZ51" s="687"/>
      <c r="VA51" s="687"/>
      <c r="VB51" s="687"/>
      <c r="VC51" s="687"/>
      <c r="VD51" s="687"/>
      <c r="VE51" s="687"/>
      <c r="VF51" s="687"/>
      <c r="VG51" s="687"/>
      <c r="VH51" s="687"/>
      <c r="VI51" s="687"/>
      <c r="VJ51" s="687"/>
      <c r="VK51" s="687"/>
      <c r="VL51" s="687"/>
      <c r="VM51" s="687"/>
      <c r="VN51" s="687"/>
      <c r="VO51" s="687"/>
      <c r="VP51" s="687"/>
      <c r="VQ51" s="687"/>
      <c r="VR51" s="687"/>
      <c r="VS51" s="687"/>
      <c r="VT51" s="687"/>
      <c r="VU51" s="687"/>
      <c r="VV51" s="687"/>
      <c r="VW51" s="687"/>
      <c r="VX51" s="687"/>
      <c r="VY51" s="687"/>
      <c r="VZ51" s="687"/>
      <c r="WA51" s="687"/>
      <c r="WB51" s="687"/>
      <c r="WC51" s="687"/>
      <c r="WD51" s="687"/>
      <c r="WE51" s="687"/>
      <c r="WF51" s="687"/>
      <c r="WG51" s="687"/>
      <c r="WH51" s="687"/>
      <c r="WI51" s="687"/>
      <c r="WJ51" s="687"/>
      <c r="WK51" s="687"/>
      <c r="WL51" s="687"/>
      <c r="WM51" s="687"/>
      <c r="WN51" s="687"/>
      <c r="WO51" s="687"/>
      <c r="WP51" s="687"/>
      <c r="WQ51" s="687"/>
      <c r="WR51" s="687"/>
      <c r="WS51" s="687"/>
      <c r="WT51" s="687"/>
      <c r="WU51" s="687"/>
      <c r="WV51" s="687"/>
      <c r="WW51" s="687"/>
      <c r="WX51" s="687"/>
      <c r="WY51" s="687"/>
      <c r="WZ51" s="687"/>
      <c r="XA51" s="687"/>
      <c r="XB51" s="687"/>
      <c r="XC51" s="687"/>
      <c r="XD51" s="687"/>
      <c r="XE51" s="687"/>
      <c r="XF51" s="687"/>
      <c r="XG51" s="687"/>
      <c r="XH51" s="687"/>
      <c r="XI51" s="687"/>
      <c r="XJ51" s="687"/>
      <c r="XK51" s="687"/>
      <c r="XL51" s="687"/>
      <c r="XM51" s="687"/>
      <c r="XN51" s="687"/>
      <c r="XO51" s="687"/>
      <c r="XP51" s="687"/>
      <c r="XQ51" s="687"/>
      <c r="XR51" s="687"/>
      <c r="XS51" s="687"/>
      <c r="XT51" s="687"/>
      <c r="XU51" s="687"/>
      <c r="XV51" s="687"/>
      <c r="XW51" s="687"/>
      <c r="XX51" s="687"/>
      <c r="XY51" s="687"/>
      <c r="XZ51" s="687"/>
      <c r="YA51" s="687"/>
      <c r="YB51" s="687"/>
      <c r="YC51" s="687"/>
      <c r="YD51" s="687"/>
      <c r="YE51" s="687"/>
      <c r="YF51" s="687"/>
      <c r="YG51" s="687"/>
      <c r="YH51" s="687"/>
      <c r="YI51" s="687"/>
      <c r="YJ51" s="687"/>
      <c r="YK51" s="687"/>
      <c r="YL51" s="687"/>
      <c r="YM51" s="687"/>
      <c r="YN51" s="687"/>
      <c r="YO51" s="687"/>
      <c r="YP51" s="687"/>
      <c r="YQ51" s="687"/>
      <c r="YR51" s="687"/>
      <c r="YS51" s="687"/>
      <c r="YT51" s="687"/>
      <c r="YU51" s="687"/>
      <c r="YV51" s="687"/>
      <c r="YW51" s="687"/>
      <c r="YX51" s="687"/>
      <c r="YY51" s="687"/>
      <c r="YZ51" s="687"/>
      <c r="ZA51" s="687"/>
      <c r="ZB51" s="687"/>
      <c r="ZC51" s="687"/>
      <c r="ZD51" s="687"/>
      <c r="ZE51" s="687"/>
      <c r="ZF51" s="687"/>
      <c r="ZG51" s="687"/>
      <c r="ZH51" s="687"/>
      <c r="ZI51" s="687"/>
      <c r="ZJ51" s="687"/>
      <c r="ZK51" s="687"/>
      <c r="ZL51" s="687"/>
      <c r="ZM51" s="687"/>
      <c r="ZN51" s="687"/>
      <c r="ZO51" s="687"/>
    </row>
    <row r="52" spans="1:691" s="689" customFormat="1">
      <c r="A52" s="687"/>
      <c r="B52" s="687"/>
      <c r="C52" s="687"/>
      <c r="D52" s="687"/>
      <c r="E52" s="687"/>
      <c r="F52" s="687"/>
      <c r="G52" s="687"/>
      <c r="H52" s="687"/>
      <c r="I52" s="688"/>
      <c r="J52" s="688"/>
      <c r="K52" s="688"/>
      <c r="L52" s="687"/>
      <c r="M52" s="687"/>
      <c r="N52" s="687"/>
      <c r="O52" s="687"/>
      <c r="P52" s="687"/>
      <c r="Q52" s="687"/>
      <c r="R52" s="687"/>
      <c r="S52" s="687"/>
      <c r="T52" s="687"/>
      <c r="U52" s="687"/>
      <c r="V52" s="687"/>
      <c r="W52" s="687"/>
      <c r="X52" s="687"/>
      <c r="Y52" s="687"/>
      <c r="Z52" s="687"/>
      <c r="AA52" s="687"/>
      <c r="AB52" s="687"/>
      <c r="AC52" s="687"/>
      <c r="AD52" s="687"/>
      <c r="AE52" s="687"/>
      <c r="AF52" s="687"/>
      <c r="AG52" s="687"/>
      <c r="AH52" s="687"/>
      <c r="AI52" s="687"/>
      <c r="AJ52" s="687"/>
      <c r="AK52" s="687"/>
      <c r="AL52" s="687"/>
      <c r="AM52" s="687"/>
      <c r="AN52" s="687"/>
      <c r="AO52" s="687"/>
      <c r="AP52" s="687"/>
      <c r="AQ52" s="687"/>
      <c r="AR52" s="687"/>
      <c r="AS52" s="687"/>
      <c r="AT52" s="687"/>
      <c r="AU52" s="687"/>
      <c r="AV52" s="687"/>
      <c r="AW52" s="687"/>
      <c r="AX52" s="687"/>
      <c r="AY52" s="687"/>
      <c r="AZ52" s="687"/>
      <c r="BA52" s="687"/>
      <c r="BB52" s="687"/>
      <c r="BC52" s="687"/>
      <c r="BD52" s="687"/>
      <c r="BE52" s="687"/>
      <c r="BF52" s="687"/>
      <c r="BG52" s="687"/>
      <c r="BH52" s="687"/>
      <c r="BI52" s="687"/>
      <c r="BJ52" s="687"/>
      <c r="BK52" s="687"/>
      <c r="BL52" s="687"/>
      <c r="BM52" s="687"/>
      <c r="BN52" s="687"/>
      <c r="BO52" s="687"/>
      <c r="BP52" s="687"/>
      <c r="BQ52" s="687"/>
      <c r="BR52" s="687"/>
      <c r="BS52" s="687"/>
      <c r="BT52" s="687"/>
      <c r="BU52" s="687"/>
      <c r="BV52" s="687"/>
      <c r="BW52" s="687"/>
      <c r="BX52" s="687"/>
      <c r="BY52" s="687"/>
      <c r="BZ52" s="687"/>
      <c r="CA52" s="687"/>
      <c r="CB52" s="687"/>
      <c r="CC52" s="687"/>
      <c r="CD52" s="687"/>
      <c r="CE52" s="687"/>
      <c r="CF52" s="687"/>
      <c r="CG52" s="687"/>
      <c r="CH52" s="687"/>
      <c r="CI52" s="687"/>
      <c r="CJ52" s="687"/>
      <c r="CK52" s="687"/>
      <c r="CL52" s="687"/>
      <c r="CM52" s="687"/>
      <c r="CN52" s="687"/>
      <c r="CO52" s="687"/>
      <c r="CP52" s="687"/>
      <c r="CQ52" s="687"/>
      <c r="CR52" s="687"/>
      <c r="CS52" s="687"/>
      <c r="CT52" s="687"/>
      <c r="CU52" s="687"/>
      <c r="CV52" s="687"/>
      <c r="CW52" s="687"/>
      <c r="CX52" s="687"/>
      <c r="CY52" s="687"/>
      <c r="CZ52" s="687"/>
      <c r="DA52" s="687"/>
      <c r="DB52" s="687"/>
      <c r="DC52" s="687"/>
      <c r="DD52" s="687"/>
      <c r="DE52" s="687"/>
      <c r="DF52" s="687"/>
      <c r="DG52" s="687"/>
      <c r="DH52" s="687"/>
      <c r="DI52" s="687"/>
      <c r="DJ52" s="687"/>
      <c r="DK52" s="687"/>
      <c r="DL52" s="687"/>
      <c r="DM52" s="687"/>
      <c r="DN52" s="687"/>
      <c r="DO52" s="687"/>
      <c r="DP52" s="687"/>
      <c r="DQ52" s="687"/>
      <c r="DR52" s="687"/>
      <c r="DS52" s="687"/>
      <c r="DT52" s="687"/>
      <c r="DU52" s="687"/>
      <c r="DV52" s="687"/>
      <c r="DW52" s="687"/>
      <c r="DX52" s="687"/>
      <c r="DY52" s="687"/>
      <c r="DZ52" s="687"/>
      <c r="EA52" s="687"/>
      <c r="EB52" s="687"/>
      <c r="EC52" s="687"/>
      <c r="ED52" s="687"/>
      <c r="EE52" s="687"/>
      <c r="EF52" s="687"/>
      <c r="EG52" s="687"/>
      <c r="EH52" s="687"/>
      <c r="EI52" s="687"/>
      <c r="EJ52" s="687"/>
      <c r="EK52" s="687"/>
      <c r="EL52" s="687"/>
      <c r="EM52" s="687"/>
      <c r="EN52" s="687"/>
      <c r="EO52" s="687"/>
      <c r="EP52" s="687"/>
      <c r="EQ52" s="687"/>
      <c r="ER52" s="687"/>
      <c r="ES52" s="687"/>
      <c r="ET52" s="687"/>
      <c r="EU52" s="687"/>
      <c r="EV52" s="687"/>
      <c r="EW52" s="687"/>
      <c r="EX52" s="687"/>
      <c r="EY52" s="687"/>
      <c r="EZ52" s="687"/>
      <c r="FA52" s="687"/>
      <c r="FB52" s="687"/>
      <c r="FC52" s="687"/>
      <c r="FD52" s="687"/>
      <c r="FE52" s="687"/>
      <c r="FF52" s="687"/>
      <c r="FG52" s="687"/>
      <c r="FH52" s="687"/>
      <c r="FI52" s="687"/>
      <c r="FJ52" s="687"/>
      <c r="FK52" s="687"/>
      <c r="FL52" s="687"/>
      <c r="FM52" s="687"/>
      <c r="FN52" s="687"/>
      <c r="FO52" s="687"/>
      <c r="FP52" s="687"/>
      <c r="FQ52" s="687"/>
      <c r="FR52" s="687"/>
      <c r="FS52" s="687"/>
      <c r="FT52" s="687"/>
      <c r="FU52" s="687"/>
      <c r="FV52" s="687"/>
      <c r="FW52" s="687"/>
      <c r="FX52" s="687"/>
      <c r="FY52" s="687"/>
      <c r="FZ52" s="687"/>
      <c r="GA52" s="687"/>
      <c r="GB52" s="687"/>
      <c r="GC52" s="687"/>
      <c r="GD52" s="687"/>
      <c r="GE52" s="687"/>
      <c r="GF52" s="687"/>
      <c r="GG52" s="687"/>
      <c r="GH52" s="687"/>
      <c r="GI52" s="687"/>
      <c r="GJ52" s="687"/>
      <c r="GK52" s="687"/>
      <c r="GL52" s="687"/>
      <c r="GM52" s="687"/>
      <c r="GN52" s="687"/>
      <c r="GO52" s="687"/>
      <c r="GP52" s="687"/>
      <c r="GQ52" s="687"/>
      <c r="GR52" s="687"/>
      <c r="GS52" s="687"/>
      <c r="GT52" s="687"/>
      <c r="GU52" s="687"/>
      <c r="GV52" s="687"/>
      <c r="GW52" s="687"/>
      <c r="GX52" s="687"/>
      <c r="GY52" s="687"/>
      <c r="GZ52" s="687"/>
      <c r="HA52" s="687"/>
      <c r="HB52" s="687"/>
      <c r="HC52" s="687"/>
      <c r="HD52" s="687"/>
      <c r="HE52" s="687"/>
      <c r="HF52" s="687"/>
      <c r="HG52" s="687"/>
      <c r="HH52" s="687"/>
      <c r="HI52" s="687"/>
      <c r="HJ52" s="687"/>
      <c r="HK52" s="687"/>
      <c r="HL52" s="687"/>
      <c r="HM52" s="687"/>
      <c r="HN52" s="687"/>
      <c r="HO52" s="687"/>
      <c r="HP52" s="687"/>
      <c r="HQ52" s="687"/>
      <c r="HR52" s="687"/>
      <c r="HS52" s="687"/>
      <c r="HT52" s="687"/>
      <c r="HU52" s="687"/>
      <c r="HV52" s="687"/>
      <c r="HW52" s="687"/>
      <c r="HX52" s="687"/>
      <c r="HY52" s="687"/>
      <c r="HZ52" s="687"/>
      <c r="IA52" s="687"/>
      <c r="IB52" s="687"/>
      <c r="IC52" s="687"/>
      <c r="ID52" s="687"/>
      <c r="IE52" s="687"/>
      <c r="IF52" s="687"/>
      <c r="IG52" s="687"/>
      <c r="IH52" s="687"/>
      <c r="II52" s="687"/>
      <c r="IJ52" s="687"/>
      <c r="IK52" s="687"/>
      <c r="IL52" s="687"/>
      <c r="IM52" s="687"/>
      <c r="IN52" s="687"/>
      <c r="IO52" s="687"/>
      <c r="IP52" s="687"/>
      <c r="IQ52" s="687"/>
      <c r="IR52" s="687"/>
      <c r="IS52" s="687"/>
      <c r="IT52" s="687"/>
      <c r="IU52" s="687"/>
      <c r="IV52" s="687"/>
      <c r="IW52" s="687"/>
      <c r="IX52" s="687"/>
      <c r="IY52" s="687"/>
      <c r="IZ52" s="687"/>
      <c r="JA52" s="687"/>
      <c r="JB52" s="687"/>
      <c r="JC52" s="687"/>
      <c r="JD52" s="687"/>
      <c r="JE52" s="687"/>
      <c r="JF52" s="687"/>
      <c r="JG52" s="687"/>
      <c r="JH52" s="687"/>
      <c r="JI52" s="687"/>
      <c r="JJ52" s="687"/>
      <c r="JK52" s="687"/>
      <c r="JL52" s="687"/>
      <c r="JM52" s="687"/>
      <c r="JN52" s="687"/>
      <c r="JO52" s="687"/>
      <c r="JP52" s="687"/>
      <c r="JQ52" s="687"/>
      <c r="JR52" s="687"/>
      <c r="JS52" s="687"/>
      <c r="JT52" s="687"/>
      <c r="JU52" s="687"/>
      <c r="JV52" s="687"/>
      <c r="JW52" s="687"/>
      <c r="JX52" s="687"/>
      <c r="JY52" s="687"/>
      <c r="JZ52" s="687"/>
      <c r="KA52" s="687"/>
      <c r="KB52" s="687"/>
      <c r="KC52" s="687"/>
      <c r="KD52" s="687"/>
      <c r="KE52" s="687"/>
      <c r="KF52" s="687"/>
      <c r="KG52" s="687"/>
      <c r="KH52" s="687"/>
      <c r="KI52" s="687"/>
      <c r="KJ52" s="687"/>
      <c r="KK52" s="687"/>
      <c r="KL52" s="687"/>
      <c r="KM52" s="687"/>
      <c r="KN52" s="687"/>
      <c r="KO52" s="687"/>
      <c r="KP52" s="687"/>
      <c r="KQ52" s="687"/>
      <c r="KR52" s="687"/>
      <c r="KS52" s="687"/>
      <c r="KT52" s="687"/>
      <c r="KU52" s="687"/>
      <c r="KV52" s="687"/>
      <c r="KW52" s="687"/>
      <c r="KX52" s="687"/>
      <c r="KY52" s="687"/>
      <c r="KZ52" s="687"/>
      <c r="LA52" s="687"/>
      <c r="LB52" s="687"/>
      <c r="LC52" s="687"/>
      <c r="LD52" s="687"/>
      <c r="LE52" s="687"/>
      <c r="LF52" s="687"/>
      <c r="LG52" s="687"/>
      <c r="LH52" s="687"/>
      <c r="LI52" s="687"/>
      <c r="LJ52" s="687"/>
      <c r="LK52" s="687"/>
      <c r="LL52" s="687"/>
      <c r="LM52" s="687"/>
      <c r="LN52" s="687"/>
      <c r="LO52" s="687"/>
      <c r="LP52" s="687"/>
      <c r="LQ52" s="687"/>
      <c r="LR52" s="687"/>
      <c r="LS52" s="687"/>
      <c r="LT52" s="687"/>
      <c r="LU52" s="687"/>
      <c r="LV52" s="687"/>
      <c r="LW52" s="687"/>
      <c r="LX52" s="687"/>
      <c r="LY52" s="687"/>
      <c r="LZ52" s="687"/>
      <c r="MA52" s="687"/>
      <c r="MB52" s="687"/>
      <c r="MC52" s="687"/>
      <c r="MD52" s="687"/>
      <c r="ME52" s="687"/>
      <c r="MF52" s="687"/>
      <c r="MG52" s="687"/>
      <c r="MH52" s="687"/>
      <c r="MI52" s="687"/>
      <c r="MJ52" s="687"/>
      <c r="MK52" s="687"/>
      <c r="ML52" s="687"/>
      <c r="MM52" s="687"/>
      <c r="MN52" s="687"/>
      <c r="MO52" s="687"/>
      <c r="MP52" s="687"/>
      <c r="MQ52" s="687"/>
      <c r="MR52" s="687"/>
      <c r="MS52" s="687"/>
      <c r="MT52" s="687"/>
      <c r="MU52" s="687"/>
      <c r="MV52" s="687"/>
      <c r="MW52" s="687"/>
      <c r="MX52" s="687"/>
      <c r="MY52" s="687"/>
      <c r="MZ52" s="687"/>
      <c r="NA52" s="687"/>
      <c r="NB52" s="687"/>
      <c r="NC52" s="687"/>
      <c r="ND52" s="687"/>
      <c r="NE52" s="687"/>
      <c r="NF52" s="687"/>
      <c r="NG52" s="687"/>
      <c r="NH52" s="687"/>
      <c r="NI52" s="687"/>
      <c r="NJ52" s="687"/>
      <c r="NK52" s="687"/>
      <c r="NL52" s="687"/>
      <c r="NM52" s="687"/>
      <c r="NN52" s="687"/>
      <c r="NO52" s="687"/>
      <c r="NP52" s="687"/>
      <c r="NQ52" s="687"/>
      <c r="NR52" s="687"/>
      <c r="NS52" s="687"/>
      <c r="NT52" s="687"/>
      <c r="NU52" s="687"/>
      <c r="NV52" s="687"/>
      <c r="NW52" s="687"/>
      <c r="NX52" s="687"/>
      <c r="NY52" s="687"/>
      <c r="NZ52" s="687"/>
      <c r="OA52" s="687"/>
      <c r="OB52" s="687"/>
      <c r="OC52" s="687"/>
      <c r="OD52" s="687"/>
      <c r="OE52" s="687"/>
      <c r="OF52" s="687"/>
      <c r="OG52" s="687"/>
      <c r="OH52" s="687"/>
      <c r="OI52" s="687"/>
      <c r="OJ52" s="687"/>
      <c r="OK52" s="687"/>
      <c r="OL52" s="687"/>
      <c r="OM52" s="687"/>
      <c r="ON52" s="687"/>
      <c r="OO52" s="687"/>
      <c r="OP52" s="687"/>
      <c r="OQ52" s="687"/>
      <c r="OR52" s="687"/>
      <c r="OS52" s="687"/>
      <c r="OT52" s="687"/>
      <c r="OU52" s="687"/>
      <c r="OV52" s="687"/>
      <c r="OW52" s="687"/>
      <c r="OX52" s="687"/>
      <c r="OY52" s="687"/>
      <c r="OZ52" s="687"/>
      <c r="PA52" s="687"/>
      <c r="PB52" s="687"/>
      <c r="PC52" s="687"/>
      <c r="PD52" s="687"/>
      <c r="PE52" s="687"/>
      <c r="PF52" s="687"/>
      <c r="PG52" s="687"/>
      <c r="PH52" s="687"/>
      <c r="PI52" s="687"/>
      <c r="PJ52" s="687"/>
      <c r="PK52" s="687"/>
      <c r="PL52" s="687"/>
      <c r="PM52" s="687"/>
      <c r="PN52" s="687"/>
      <c r="PO52" s="687"/>
      <c r="PP52" s="687"/>
      <c r="PQ52" s="687"/>
      <c r="PR52" s="687"/>
      <c r="PS52" s="687"/>
      <c r="PT52" s="687"/>
      <c r="PU52" s="687"/>
      <c r="PV52" s="687"/>
      <c r="PW52" s="687"/>
      <c r="PX52" s="687"/>
      <c r="PY52" s="687"/>
      <c r="PZ52" s="687"/>
      <c r="QA52" s="687"/>
      <c r="QB52" s="687"/>
      <c r="QC52" s="687"/>
      <c r="QD52" s="687"/>
      <c r="QE52" s="687"/>
      <c r="QF52" s="687"/>
      <c r="QG52" s="687"/>
      <c r="QH52" s="687"/>
      <c r="QI52" s="687"/>
      <c r="QJ52" s="687"/>
      <c r="QK52" s="687"/>
      <c r="QL52" s="687"/>
      <c r="QM52" s="687"/>
      <c r="QN52" s="687"/>
      <c r="QO52" s="687"/>
      <c r="QP52" s="687"/>
      <c r="QQ52" s="687"/>
      <c r="QR52" s="687"/>
      <c r="QS52" s="687"/>
      <c r="QT52" s="687"/>
      <c r="QU52" s="687"/>
      <c r="QV52" s="687"/>
      <c r="QW52" s="687"/>
      <c r="QX52" s="687"/>
      <c r="QY52" s="687"/>
      <c r="QZ52" s="687"/>
      <c r="RA52" s="687"/>
      <c r="RB52" s="687"/>
      <c r="RC52" s="687"/>
      <c r="RD52" s="687"/>
      <c r="RE52" s="687"/>
      <c r="RF52" s="687"/>
      <c r="RG52" s="687"/>
      <c r="RH52" s="687"/>
      <c r="RI52" s="687"/>
      <c r="RJ52" s="687"/>
      <c r="RK52" s="687"/>
      <c r="RL52" s="687"/>
      <c r="RM52" s="687"/>
      <c r="RN52" s="687"/>
      <c r="RO52" s="687"/>
      <c r="RP52" s="687"/>
      <c r="RQ52" s="687"/>
      <c r="RR52" s="687"/>
      <c r="RS52" s="687"/>
      <c r="RT52" s="687"/>
      <c r="RU52" s="687"/>
      <c r="RV52" s="687"/>
      <c r="RW52" s="687"/>
      <c r="RX52" s="687"/>
      <c r="RY52" s="687"/>
      <c r="RZ52" s="687"/>
      <c r="SA52" s="687"/>
      <c r="SB52" s="687"/>
      <c r="SC52" s="687"/>
      <c r="SD52" s="687"/>
      <c r="SE52" s="687"/>
      <c r="SF52" s="687"/>
      <c r="SG52" s="687"/>
      <c r="SH52" s="687"/>
      <c r="SI52" s="687"/>
      <c r="SJ52" s="687"/>
      <c r="SK52" s="687"/>
      <c r="SL52" s="687"/>
      <c r="SM52" s="687"/>
      <c r="SN52" s="687"/>
      <c r="SO52" s="687"/>
      <c r="SP52" s="687"/>
      <c r="SQ52" s="687"/>
      <c r="SR52" s="687"/>
      <c r="SS52" s="687"/>
      <c r="ST52" s="687"/>
      <c r="SU52" s="687"/>
      <c r="SV52" s="687"/>
      <c r="SW52" s="687"/>
      <c r="SX52" s="687"/>
      <c r="SY52" s="687"/>
      <c r="SZ52" s="687"/>
      <c r="TA52" s="687"/>
      <c r="TB52" s="687"/>
      <c r="TC52" s="687"/>
      <c r="TD52" s="687"/>
      <c r="TE52" s="687"/>
      <c r="TF52" s="687"/>
      <c r="TG52" s="687"/>
      <c r="TH52" s="687"/>
      <c r="TI52" s="687"/>
      <c r="TJ52" s="687"/>
      <c r="TK52" s="687"/>
      <c r="TL52" s="687"/>
      <c r="TM52" s="687"/>
      <c r="TN52" s="687"/>
      <c r="TO52" s="687"/>
      <c r="TP52" s="687"/>
      <c r="TQ52" s="687"/>
      <c r="TR52" s="687"/>
      <c r="TS52" s="687"/>
      <c r="TT52" s="687"/>
      <c r="TU52" s="687"/>
      <c r="TV52" s="687"/>
      <c r="TW52" s="687"/>
      <c r="TX52" s="687"/>
      <c r="TY52" s="687"/>
      <c r="TZ52" s="687"/>
      <c r="UA52" s="687"/>
      <c r="UB52" s="687"/>
      <c r="UC52" s="687"/>
      <c r="UD52" s="687"/>
      <c r="UE52" s="687"/>
      <c r="UF52" s="687"/>
      <c r="UG52" s="687"/>
      <c r="UH52" s="687"/>
      <c r="UI52" s="687"/>
      <c r="UJ52" s="687"/>
      <c r="UK52" s="687"/>
      <c r="UL52" s="687"/>
      <c r="UM52" s="687"/>
      <c r="UN52" s="687"/>
      <c r="UO52" s="687"/>
      <c r="UP52" s="687"/>
      <c r="UQ52" s="687"/>
      <c r="UR52" s="687"/>
      <c r="US52" s="687"/>
      <c r="UT52" s="687"/>
      <c r="UU52" s="687"/>
      <c r="UV52" s="687"/>
      <c r="UW52" s="687"/>
      <c r="UX52" s="687"/>
      <c r="UY52" s="687"/>
      <c r="UZ52" s="687"/>
      <c r="VA52" s="687"/>
      <c r="VB52" s="687"/>
      <c r="VC52" s="687"/>
      <c r="VD52" s="687"/>
      <c r="VE52" s="687"/>
      <c r="VF52" s="687"/>
      <c r="VG52" s="687"/>
      <c r="VH52" s="687"/>
      <c r="VI52" s="687"/>
      <c r="VJ52" s="687"/>
      <c r="VK52" s="687"/>
      <c r="VL52" s="687"/>
      <c r="VM52" s="687"/>
      <c r="VN52" s="687"/>
      <c r="VO52" s="687"/>
      <c r="VP52" s="687"/>
      <c r="VQ52" s="687"/>
      <c r="VR52" s="687"/>
      <c r="VS52" s="687"/>
      <c r="VT52" s="687"/>
      <c r="VU52" s="687"/>
      <c r="VV52" s="687"/>
      <c r="VW52" s="687"/>
      <c r="VX52" s="687"/>
      <c r="VY52" s="687"/>
      <c r="VZ52" s="687"/>
      <c r="WA52" s="687"/>
      <c r="WB52" s="687"/>
      <c r="WC52" s="687"/>
      <c r="WD52" s="687"/>
      <c r="WE52" s="687"/>
      <c r="WF52" s="687"/>
      <c r="WG52" s="687"/>
      <c r="WH52" s="687"/>
      <c r="WI52" s="687"/>
      <c r="WJ52" s="687"/>
      <c r="WK52" s="687"/>
      <c r="WL52" s="687"/>
      <c r="WM52" s="687"/>
      <c r="WN52" s="687"/>
      <c r="WO52" s="687"/>
      <c r="WP52" s="687"/>
      <c r="WQ52" s="687"/>
      <c r="WR52" s="687"/>
      <c r="WS52" s="687"/>
      <c r="WT52" s="687"/>
      <c r="WU52" s="687"/>
      <c r="WV52" s="687"/>
      <c r="WW52" s="687"/>
      <c r="WX52" s="687"/>
      <c r="WY52" s="687"/>
      <c r="WZ52" s="687"/>
      <c r="XA52" s="687"/>
      <c r="XB52" s="687"/>
      <c r="XC52" s="687"/>
      <c r="XD52" s="687"/>
      <c r="XE52" s="687"/>
      <c r="XF52" s="687"/>
      <c r="XG52" s="687"/>
      <c r="XH52" s="687"/>
      <c r="XI52" s="687"/>
      <c r="XJ52" s="687"/>
      <c r="XK52" s="687"/>
      <c r="XL52" s="687"/>
      <c r="XM52" s="687"/>
      <c r="XN52" s="687"/>
      <c r="XO52" s="687"/>
      <c r="XP52" s="687"/>
      <c r="XQ52" s="687"/>
      <c r="XR52" s="687"/>
      <c r="XS52" s="687"/>
      <c r="XT52" s="687"/>
      <c r="XU52" s="687"/>
      <c r="XV52" s="687"/>
      <c r="XW52" s="687"/>
      <c r="XX52" s="687"/>
      <c r="XY52" s="687"/>
      <c r="XZ52" s="687"/>
      <c r="YA52" s="687"/>
      <c r="YB52" s="687"/>
      <c r="YC52" s="687"/>
      <c r="YD52" s="687"/>
      <c r="YE52" s="687"/>
      <c r="YF52" s="687"/>
      <c r="YG52" s="687"/>
      <c r="YH52" s="687"/>
      <c r="YI52" s="687"/>
      <c r="YJ52" s="687"/>
      <c r="YK52" s="687"/>
      <c r="YL52" s="687"/>
      <c r="YM52" s="687"/>
      <c r="YN52" s="687"/>
      <c r="YO52" s="687"/>
      <c r="YP52" s="687"/>
      <c r="YQ52" s="687"/>
      <c r="YR52" s="687"/>
      <c r="YS52" s="687"/>
      <c r="YT52" s="687"/>
      <c r="YU52" s="687"/>
      <c r="YV52" s="687"/>
      <c r="YW52" s="687"/>
      <c r="YX52" s="687"/>
      <c r="YY52" s="687"/>
      <c r="YZ52" s="687"/>
      <c r="ZA52" s="687"/>
      <c r="ZB52" s="687"/>
      <c r="ZC52" s="687"/>
      <c r="ZD52" s="687"/>
      <c r="ZE52" s="687"/>
      <c r="ZF52" s="687"/>
      <c r="ZG52" s="687"/>
      <c r="ZH52" s="687"/>
      <c r="ZI52" s="687"/>
      <c r="ZJ52" s="687"/>
      <c r="ZK52" s="687"/>
      <c r="ZL52" s="687"/>
      <c r="ZM52" s="687"/>
      <c r="ZN52" s="687"/>
      <c r="ZO52" s="687"/>
    </row>
    <row r="53" spans="1:691" s="626" customFormat="1" ht="15" customHeight="1">
      <c r="A53" s="687"/>
      <c r="B53" s="687"/>
      <c r="C53" s="687"/>
      <c r="D53" s="687"/>
      <c r="E53" s="687"/>
      <c r="F53" s="687"/>
      <c r="G53" s="687"/>
      <c r="H53" s="687"/>
      <c r="I53" s="688"/>
      <c r="J53" s="688"/>
      <c r="K53" s="688"/>
      <c r="L53" s="687"/>
      <c r="M53" s="687"/>
      <c r="N53" s="687"/>
      <c r="O53" s="687"/>
      <c r="P53" s="687"/>
      <c r="Q53" s="687"/>
      <c r="R53" s="687"/>
      <c r="S53" s="687"/>
      <c r="T53" s="687"/>
      <c r="U53" s="687"/>
      <c r="V53" s="687"/>
      <c r="W53" s="687"/>
      <c r="X53" s="687"/>
      <c r="Y53" s="687"/>
      <c r="Z53" s="687"/>
      <c r="AA53" s="687"/>
      <c r="AB53" s="687"/>
      <c r="AC53" s="687"/>
      <c r="AD53" s="687"/>
      <c r="AE53" s="687"/>
      <c r="AF53" s="687"/>
      <c r="AG53" s="687"/>
      <c r="AH53" s="687"/>
      <c r="AI53" s="687"/>
      <c r="AJ53" s="687"/>
      <c r="AK53" s="687"/>
      <c r="AL53" s="687"/>
      <c r="AM53" s="687"/>
      <c r="AN53" s="687"/>
      <c r="AO53" s="687"/>
      <c r="AP53" s="687"/>
      <c r="AQ53" s="687"/>
      <c r="AR53" s="687"/>
      <c r="AS53" s="687"/>
      <c r="AT53" s="687"/>
      <c r="AU53" s="687"/>
      <c r="AV53" s="687"/>
      <c r="AW53" s="687"/>
      <c r="AX53" s="687"/>
      <c r="AY53" s="687"/>
      <c r="AZ53" s="687"/>
      <c r="BA53" s="687"/>
      <c r="BB53" s="687"/>
      <c r="BC53" s="687"/>
      <c r="BD53" s="687"/>
      <c r="BE53" s="687"/>
      <c r="BF53" s="687"/>
      <c r="BG53" s="687"/>
      <c r="BH53" s="687"/>
      <c r="BI53" s="687"/>
      <c r="BJ53" s="687"/>
      <c r="BK53" s="687"/>
      <c r="BL53" s="687"/>
      <c r="BM53" s="687"/>
      <c r="BN53" s="687"/>
      <c r="BO53" s="687"/>
      <c r="BP53" s="687"/>
      <c r="BQ53" s="687"/>
      <c r="BR53" s="687"/>
      <c r="BS53" s="687"/>
      <c r="BT53" s="687"/>
      <c r="BU53" s="687"/>
      <c r="BV53" s="687"/>
      <c r="BW53" s="687"/>
      <c r="BX53" s="687"/>
      <c r="BY53" s="687"/>
      <c r="BZ53" s="687"/>
      <c r="CA53" s="687"/>
      <c r="CB53" s="687"/>
      <c r="CC53" s="687"/>
      <c r="CD53" s="687"/>
      <c r="CE53" s="687"/>
      <c r="CF53" s="687"/>
      <c r="CG53" s="687"/>
      <c r="CH53" s="687"/>
      <c r="CI53" s="687"/>
      <c r="CJ53" s="687"/>
      <c r="CK53" s="687"/>
      <c r="CL53" s="687"/>
      <c r="CM53" s="687"/>
      <c r="CN53" s="687"/>
      <c r="CO53" s="687"/>
      <c r="CP53" s="687"/>
      <c r="CQ53" s="687"/>
      <c r="CR53" s="687"/>
      <c r="CS53" s="687"/>
      <c r="CT53" s="687"/>
      <c r="CU53" s="687"/>
      <c r="CV53" s="687"/>
      <c r="CW53" s="687"/>
      <c r="CX53" s="687"/>
      <c r="CY53" s="687"/>
      <c r="CZ53" s="687"/>
      <c r="DA53" s="687"/>
      <c r="DB53" s="687"/>
      <c r="DC53" s="687"/>
      <c r="DD53" s="687"/>
      <c r="DE53" s="687"/>
      <c r="DF53" s="687"/>
      <c r="DG53" s="687"/>
      <c r="DH53" s="687"/>
      <c r="DI53" s="687"/>
      <c r="DJ53" s="687"/>
      <c r="DK53" s="687"/>
      <c r="DL53" s="687"/>
      <c r="DM53" s="687"/>
      <c r="DN53" s="687"/>
      <c r="DO53" s="687"/>
      <c r="DP53" s="687"/>
      <c r="DQ53" s="687"/>
      <c r="DR53" s="687"/>
      <c r="DS53" s="687"/>
      <c r="DT53" s="687"/>
      <c r="DU53" s="687"/>
      <c r="DV53" s="687"/>
      <c r="DW53" s="687"/>
      <c r="DX53" s="687"/>
      <c r="DY53" s="687"/>
      <c r="DZ53" s="687"/>
      <c r="EA53" s="687"/>
      <c r="EB53" s="687"/>
      <c r="EC53" s="687"/>
      <c r="ED53" s="687"/>
      <c r="EE53" s="687"/>
      <c r="EF53" s="687"/>
      <c r="EG53" s="687"/>
      <c r="EH53" s="687"/>
      <c r="EI53" s="687"/>
      <c r="EJ53" s="687"/>
      <c r="EK53" s="687"/>
      <c r="EL53" s="687"/>
      <c r="EM53" s="687"/>
      <c r="EN53" s="687"/>
      <c r="EO53" s="687"/>
      <c r="EP53" s="687"/>
      <c r="EQ53" s="687"/>
      <c r="ER53" s="687"/>
      <c r="ES53" s="687"/>
      <c r="ET53" s="687"/>
      <c r="EU53" s="687"/>
      <c r="EV53" s="687"/>
      <c r="EW53" s="687"/>
      <c r="EX53" s="687"/>
      <c r="EY53" s="687"/>
      <c r="EZ53" s="687"/>
      <c r="FA53" s="687"/>
      <c r="FB53" s="687"/>
      <c r="FC53" s="687"/>
      <c r="FD53" s="687"/>
      <c r="FE53" s="687"/>
      <c r="FF53" s="687"/>
      <c r="FG53" s="687"/>
      <c r="FH53" s="687"/>
      <c r="FI53" s="687"/>
      <c r="FJ53" s="687"/>
      <c r="FK53" s="687"/>
      <c r="FL53" s="687"/>
      <c r="FM53" s="687"/>
      <c r="FN53" s="687"/>
      <c r="FO53" s="687"/>
      <c r="FP53" s="687"/>
      <c r="FQ53" s="687"/>
      <c r="FR53" s="687"/>
      <c r="FS53" s="687"/>
      <c r="FT53" s="687"/>
      <c r="FU53" s="687"/>
      <c r="FV53" s="687"/>
      <c r="FW53" s="687"/>
      <c r="FX53" s="687"/>
      <c r="FY53" s="687"/>
      <c r="FZ53" s="687"/>
      <c r="GA53" s="687"/>
      <c r="GB53" s="687"/>
      <c r="GC53" s="687"/>
      <c r="GD53" s="687"/>
      <c r="GE53" s="687"/>
      <c r="GF53" s="687"/>
      <c r="GG53" s="687"/>
      <c r="GH53" s="687"/>
      <c r="GI53" s="687"/>
      <c r="GJ53" s="687"/>
      <c r="GK53" s="687"/>
      <c r="GL53" s="687"/>
      <c r="GM53" s="687"/>
      <c r="GN53" s="687"/>
      <c r="GO53" s="687"/>
      <c r="GP53" s="687"/>
      <c r="GQ53" s="687"/>
      <c r="GR53" s="687"/>
      <c r="GS53" s="687"/>
      <c r="GT53" s="687"/>
      <c r="GU53" s="687"/>
      <c r="GV53" s="687"/>
      <c r="GW53" s="687"/>
      <c r="GX53" s="687"/>
      <c r="GY53" s="687"/>
      <c r="GZ53" s="687"/>
      <c r="HA53" s="687"/>
      <c r="HB53" s="687"/>
      <c r="HC53" s="687"/>
      <c r="HD53" s="687"/>
      <c r="HE53" s="687"/>
      <c r="HF53" s="687"/>
      <c r="HG53" s="687"/>
      <c r="HH53" s="687"/>
      <c r="HI53" s="687"/>
      <c r="HJ53" s="687"/>
      <c r="HK53" s="687"/>
      <c r="HL53" s="687"/>
      <c r="HM53" s="687"/>
      <c r="HN53" s="687"/>
      <c r="HO53" s="687"/>
      <c r="HP53" s="687"/>
      <c r="HQ53" s="687"/>
      <c r="HR53" s="687"/>
      <c r="HS53" s="687"/>
      <c r="HT53" s="687"/>
      <c r="HU53" s="687"/>
      <c r="HV53" s="687"/>
      <c r="HW53" s="687"/>
      <c r="HX53" s="687"/>
      <c r="HY53" s="687"/>
      <c r="HZ53" s="687"/>
      <c r="IA53" s="687"/>
      <c r="IB53" s="687"/>
      <c r="IC53" s="687"/>
      <c r="ID53" s="687"/>
      <c r="IE53" s="687"/>
      <c r="IF53" s="687"/>
      <c r="IG53" s="687"/>
      <c r="IH53" s="687"/>
      <c r="II53" s="687"/>
      <c r="IJ53" s="687"/>
      <c r="IK53" s="687"/>
      <c r="IL53" s="687"/>
      <c r="IM53" s="687"/>
      <c r="IN53" s="687"/>
      <c r="IO53" s="687"/>
      <c r="IP53" s="687"/>
      <c r="IQ53" s="687"/>
      <c r="IR53" s="687"/>
      <c r="IS53" s="687"/>
      <c r="IT53" s="687"/>
      <c r="IU53" s="687"/>
      <c r="IV53" s="687"/>
      <c r="IW53" s="687"/>
      <c r="IX53" s="687"/>
      <c r="IY53" s="687"/>
      <c r="IZ53" s="687"/>
      <c r="JA53" s="687"/>
      <c r="JB53" s="687"/>
      <c r="JC53" s="687"/>
      <c r="JD53" s="687"/>
      <c r="JE53" s="687"/>
      <c r="JF53" s="687"/>
      <c r="JG53" s="687"/>
      <c r="JH53" s="687"/>
      <c r="JI53" s="687"/>
      <c r="JJ53" s="687"/>
      <c r="JK53" s="687"/>
      <c r="JL53" s="687"/>
      <c r="JM53" s="687"/>
      <c r="JN53" s="687"/>
      <c r="JO53" s="687"/>
      <c r="JP53" s="687"/>
      <c r="JQ53" s="687"/>
      <c r="JR53" s="687"/>
      <c r="JS53" s="687"/>
      <c r="JT53" s="687"/>
      <c r="JU53" s="687"/>
      <c r="JV53" s="687"/>
      <c r="JW53" s="687"/>
      <c r="JX53" s="687"/>
      <c r="JY53" s="687"/>
      <c r="JZ53" s="687"/>
      <c r="KA53" s="687"/>
      <c r="KB53" s="687"/>
      <c r="KC53" s="687"/>
      <c r="KD53" s="687"/>
      <c r="KE53" s="687"/>
      <c r="KF53" s="687"/>
      <c r="KG53" s="687"/>
      <c r="KH53" s="687"/>
      <c r="KI53" s="687"/>
      <c r="KJ53" s="687"/>
      <c r="KK53" s="687"/>
      <c r="KL53" s="687"/>
      <c r="KM53" s="687"/>
      <c r="KN53" s="687"/>
      <c r="KO53" s="687"/>
      <c r="KP53" s="687"/>
      <c r="KQ53" s="687"/>
      <c r="KR53" s="687"/>
      <c r="KS53" s="687"/>
      <c r="KT53" s="687"/>
      <c r="KU53" s="687"/>
      <c r="KV53" s="687"/>
      <c r="KW53" s="687"/>
      <c r="KX53" s="687"/>
      <c r="KY53" s="687"/>
      <c r="KZ53" s="687"/>
      <c r="LA53" s="687"/>
      <c r="LB53" s="687"/>
      <c r="LC53" s="687"/>
      <c r="LD53" s="687"/>
      <c r="LE53" s="687"/>
      <c r="LF53" s="687"/>
      <c r="LG53" s="687"/>
      <c r="LH53" s="687"/>
      <c r="LI53" s="687"/>
      <c r="LJ53" s="687"/>
      <c r="LK53" s="687"/>
      <c r="LL53" s="687"/>
      <c r="LM53" s="687"/>
      <c r="LN53" s="687"/>
      <c r="LO53" s="687"/>
      <c r="LP53" s="687"/>
      <c r="LQ53" s="687"/>
      <c r="LR53" s="687"/>
      <c r="LS53" s="687"/>
      <c r="LT53" s="687"/>
      <c r="LU53" s="687"/>
      <c r="LV53" s="687"/>
      <c r="LW53" s="687"/>
      <c r="LX53" s="687"/>
      <c r="LY53" s="687"/>
      <c r="LZ53" s="687"/>
      <c r="MA53" s="687"/>
      <c r="MB53" s="687"/>
      <c r="MC53" s="687"/>
      <c r="MD53" s="687"/>
      <c r="ME53" s="687"/>
      <c r="MF53" s="687"/>
      <c r="MG53" s="687"/>
      <c r="MH53" s="687"/>
      <c r="MI53" s="687"/>
      <c r="MJ53" s="687"/>
      <c r="MK53" s="687"/>
      <c r="ML53" s="687"/>
      <c r="MM53" s="687"/>
      <c r="MN53" s="687"/>
      <c r="MO53" s="687"/>
      <c r="MP53" s="687"/>
      <c r="MQ53" s="687"/>
      <c r="MR53" s="687"/>
      <c r="MS53" s="687"/>
      <c r="MT53" s="687"/>
      <c r="MU53" s="687"/>
      <c r="MV53" s="687"/>
      <c r="MW53" s="687"/>
      <c r="MX53" s="687"/>
      <c r="MY53" s="687"/>
      <c r="MZ53" s="687"/>
      <c r="NA53" s="687"/>
      <c r="NB53" s="687"/>
      <c r="NC53" s="687"/>
      <c r="ND53" s="687"/>
      <c r="NE53" s="687"/>
      <c r="NF53" s="687"/>
      <c r="NG53" s="687"/>
      <c r="NH53" s="687"/>
      <c r="NI53" s="687"/>
      <c r="NJ53" s="687"/>
      <c r="NK53" s="687"/>
      <c r="NL53" s="687"/>
      <c r="NM53" s="687"/>
      <c r="NN53" s="687"/>
      <c r="NO53" s="687"/>
      <c r="NP53" s="687"/>
      <c r="NQ53" s="687"/>
      <c r="NR53" s="687"/>
      <c r="NS53" s="687"/>
      <c r="NT53" s="687"/>
      <c r="NU53" s="687"/>
      <c r="NV53" s="687"/>
      <c r="NW53" s="687"/>
      <c r="NX53" s="687"/>
      <c r="NY53" s="687"/>
      <c r="NZ53" s="687"/>
      <c r="OA53" s="687"/>
      <c r="OB53" s="687"/>
      <c r="OC53" s="687"/>
      <c r="OD53" s="687"/>
      <c r="OE53" s="687"/>
      <c r="OF53" s="687"/>
      <c r="OG53" s="687"/>
      <c r="OH53" s="687"/>
      <c r="OI53" s="687"/>
      <c r="OJ53" s="687"/>
      <c r="OK53" s="687"/>
      <c r="OL53" s="687"/>
      <c r="OM53" s="687"/>
      <c r="ON53" s="687"/>
      <c r="OO53" s="687"/>
      <c r="OP53" s="687"/>
      <c r="OQ53" s="687"/>
      <c r="OR53" s="687"/>
      <c r="OS53" s="687"/>
      <c r="OT53" s="687"/>
      <c r="OU53" s="687"/>
      <c r="OV53" s="687"/>
      <c r="OW53" s="687"/>
      <c r="OX53" s="687"/>
      <c r="OY53" s="687"/>
      <c r="OZ53" s="687"/>
      <c r="PA53" s="687"/>
      <c r="PB53" s="687"/>
      <c r="PC53" s="687"/>
      <c r="PD53" s="687"/>
      <c r="PE53" s="687"/>
      <c r="PF53" s="687"/>
      <c r="PG53" s="687"/>
      <c r="PH53" s="687"/>
      <c r="PI53" s="687"/>
      <c r="PJ53" s="687"/>
      <c r="PK53" s="687"/>
      <c r="PL53" s="687"/>
      <c r="PM53" s="687"/>
      <c r="PN53" s="687"/>
      <c r="PO53" s="687"/>
      <c r="PP53" s="687"/>
      <c r="PQ53" s="687"/>
      <c r="PR53" s="687"/>
      <c r="PS53" s="687"/>
      <c r="PT53" s="687"/>
      <c r="PU53" s="687"/>
      <c r="PV53" s="687"/>
      <c r="PW53" s="687"/>
      <c r="PX53" s="687"/>
      <c r="PY53" s="687"/>
      <c r="PZ53" s="687"/>
      <c r="QA53" s="687"/>
      <c r="QB53" s="687"/>
      <c r="QC53" s="687"/>
      <c r="QD53" s="687"/>
      <c r="QE53" s="687"/>
      <c r="QF53" s="687"/>
      <c r="QG53" s="687"/>
      <c r="QH53" s="687"/>
      <c r="QI53" s="687"/>
      <c r="QJ53" s="687"/>
      <c r="QK53" s="687"/>
      <c r="QL53" s="687"/>
      <c r="QM53" s="687"/>
      <c r="QN53" s="687"/>
      <c r="QO53" s="687"/>
      <c r="QP53" s="687"/>
      <c r="QQ53" s="687"/>
      <c r="QR53" s="687"/>
      <c r="QS53" s="687"/>
      <c r="QT53" s="687"/>
      <c r="QU53" s="687"/>
      <c r="QV53" s="687"/>
      <c r="QW53" s="687"/>
      <c r="QX53" s="687"/>
      <c r="QY53" s="687"/>
      <c r="QZ53" s="687"/>
      <c r="RA53" s="687"/>
      <c r="RB53" s="687"/>
      <c r="RC53" s="687"/>
      <c r="RD53" s="687"/>
      <c r="RE53" s="687"/>
      <c r="RF53" s="687"/>
      <c r="RG53" s="687"/>
      <c r="RH53" s="687"/>
      <c r="RI53" s="687"/>
      <c r="RJ53" s="687"/>
      <c r="RK53" s="687"/>
      <c r="RL53" s="687"/>
      <c r="RM53" s="687"/>
      <c r="RN53" s="687"/>
      <c r="RO53" s="687"/>
      <c r="RP53" s="687"/>
      <c r="RQ53" s="687"/>
      <c r="RR53" s="687"/>
      <c r="RS53" s="687"/>
      <c r="RT53" s="687"/>
      <c r="RU53" s="687"/>
      <c r="RV53" s="687"/>
      <c r="RW53" s="687"/>
      <c r="RX53" s="687"/>
      <c r="RY53" s="687"/>
      <c r="RZ53" s="687"/>
      <c r="SA53" s="687"/>
      <c r="SB53" s="687"/>
      <c r="SC53" s="687"/>
      <c r="SD53" s="687"/>
      <c r="SE53" s="687"/>
      <c r="SF53" s="687"/>
      <c r="SG53" s="687"/>
      <c r="SH53" s="687"/>
      <c r="SI53" s="687"/>
      <c r="SJ53" s="687"/>
      <c r="SK53" s="687"/>
      <c r="SL53" s="687"/>
      <c r="SM53" s="687"/>
      <c r="SN53" s="687"/>
      <c r="SO53" s="687"/>
      <c r="SP53" s="687"/>
      <c r="SQ53" s="687"/>
      <c r="SR53" s="687"/>
      <c r="SS53" s="687"/>
      <c r="ST53" s="687"/>
      <c r="SU53" s="687"/>
      <c r="SV53" s="687"/>
      <c r="SW53" s="687"/>
      <c r="SX53" s="687"/>
      <c r="SY53" s="687"/>
      <c r="SZ53" s="687"/>
      <c r="TA53" s="687"/>
      <c r="TB53" s="687"/>
      <c r="TC53" s="687"/>
      <c r="TD53" s="687"/>
      <c r="TE53" s="687"/>
      <c r="TF53" s="687"/>
      <c r="TG53" s="687"/>
      <c r="TH53" s="687"/>
      <c r="TI53" s="687"/>
      <c r="TJ53" s="687"/>
      <c r="TK53" s="687"/>
      <c r="TL53" s="687"/>
      <c r="TM53" s="687"/>
      <c r="TN53" s="687"/>
      <c r="TO53" s="687"/>
      <c r="TP53" s="687"/>
      <c r="TQ53" s="687"/>
      <c r="TR53" s="687"/>
      <c r="TS53" s="687"/>
      <c r="TT53" s="687"/>
      <c r="TU53" s="687"/>
      <c r="TV53" s="687"/>
      <c r="TW53" s="687"/>
      <c r="TX53" s="687"/>
      <c r="TY53" s="687"/>
      <c r="TZ53" s="687"/>
      <c r="UA53" s="687"/>
      <c r="UB53" s="687"/>
      <c r="UC53" s="687"/>
      <c r="UD53" s="687"/>
      <c r="UE53" s="687"/>
      <c r="UF53" s="687"/>
      <c r="UG53" s="687"/>
      <c r="UH53" s="687"/>
      <c r="UI53" s="687"/>
      <c r="UJ53" s="687"/>
      <c r="UK53" s="687"/>
      <c r="UL53" s="687"/>
      <c r="UM53" s="687"/>
      <c r="UN53" s="687"/>
      <c r="UO53" s="687"/>
      <c r="UP53" s="687"/>
      <c r="UQ53" s="687"/>
      <c r="UR53" s="687"/>
      <c r="US53" s="687"/>
      <c r="UT53" s="687"/>
      <c r="UU53" s="687"/>
      <c r="UV53" s="687"/>
      <c r="UW53" s="687"/>
      <c r="UX53" s="687"/>
      <c r="UY53" s="687"/>
      <c r="UZ53" s="687"/>
      <c r="VA53" s="687"/>
      <c r="VB53" s="687"/>
      <c r="VC53" s="687"/>
      <c r="VD53" s="687"/>
      <c r="VE53" s="687"/>
      <c r="VF53" s="687"/>
      <c r="VG53" s="687"/>
      <c r="VH53" s="687"/>
      <c r="VI53" s="687"/>
      <c r="VJ53" s="687"/>
      <c r="VK53" s="687"/>
      <c r="VL53" s="687"/>
      <c r="VM53" s="687"/>
      <c r="VN53" s="687"/>
      <c r="VO53" s="687"/>
      <c r="VP53" s="687"/>
      <c r="VQ53" s="687"/>
      <c r="VR53" s="687"/>
      <c r="VS53" s="687"/>
      <c r="VT53" s="687"/>
      <c r="VU53" s="687"/>
      <c r="VV53" s="687"/>
      <c r="VW53" s="687"/>
      <c r="VX53" s="687"/>
      <c r="VY53" s="687"/>
      <c r="VZ53" s="687"/>
      <c r="WA53" s="687"/>
      <c r="WB53" s="687"/>
      <c r="WC53" s="687"/>
      <c r="WD53" s="687"/>
      <c r="WE53" s="687"/>
      <c r="WF53" s="687"/>
      <c r="WG53" s="687"/>
      <c r="WH53" s="687"/>
      <c r="WI53" s="687"/>
      <c r="WJ53" s="687"/>
      <c r="WK53" s="687"/>
      <c r="WL53" s="687"/>
      <c r="WM53" s="687"/>
      <c r="WN53" s="687"/>
      <c r="WO53" s="687"/>
      <c r="WP53" s="687"/>
      <c r="WQ53" s="687"/>
      <c r="WR53" s="687"/>
      <c r="WS53" s="687"/>
      <c r="WT53" s="687"/>
      <c r="WU53" s="687"/>
      <c r="WV53" s="687"/>
      <c r="WW53" s="687"/>
      <c r="WX53" s="687"/>
      <c r="WY53" s="687"/>
      <c r="WZ53" s="687"/>
      <c r="XA53" s="687"/>
      <c r="XB53" s="687"/>
      <c r="XC53" s="687"/>
      <c r="XD53" s="687"/>
      <c r="XE53" s="687"/>
      <c r="XF53" s="687"/>
      <c r="XG53" s="687"/>
      <c r="XH53" s="687"/>
      <c r="XI53" s="687"/>
      <c r="XJ53" s="687"/>
      <c r="XK53" s="687"/>
      <c r="XL53" s="687"/>
      <c r="XM53" s="687"/>
      <c r="XN53" s="687"/>
      <c r="XO53" s="687"/>
      <c r="XP53" s="687"/>
      <c r="XQ53" s="687"/>
      <c r="XR53" s="687"/>
      <c r="XS53" s="687"/>
      <c r="XT53" s="687"/>
      <c r="XU53" s="687"/>
      <c r="XV53" s="687"/>
      <c r="XW53" s="687"/>
      <c r="XX53" s="687"/>
      <c r="XY53" s="687"/>
      <c r="XZ53" s="687"/>
      <c r="YA53" s="687"/>
      <c r="YB53" s="687"/>
      <c r="YC53" s="687"/>
      <c r="YD53" s="687"/>
      <c r="YE53" s="687"/>
      <c r="YF53" s="687"/>
      <c r="YG53" s="687"/>
      <c r="YH53" s="687"/>
      <c r="YI53" s="687"/>
      <c r="YJ53" s="687"/>
      <c r="YK53" s="687"/>
      <c r="YL53" s="687"/>
      <c r="YM53" s="687"/>
      <c r="YN53" s="687"/>
      <c r="YO53" s="687"/>
      <c r="YP53" s="687"/>
      <c r="YQ53" s="687"/>
      <c r="YR53" s="687"/>
      <c r="YS53" s="687"/>
      <c r="YT53" s="687"/>
      <c r="YU53" s="687"/>
      <c r="YV53" s="687"/>
      <c r="YW53" s="687"/>
      <c r="YX53" s="687"/>
      <c r="YY53" s="687"/>
      <c r="YZ53" s="687"/>
      <c r="ZA53" s="687"/>
      <c r="ZB53" s="687"/>
      <c r="ZC53" s="687"/>
      <c r="ZD53" s="687"/>
      <c r="ZE53" s="687"/>
      <c r="ZF53" s="687"/>
      <c r="ZG53" s="687"/>
      <c r="ZH53" s="687"/>
      <c r="ZI53" s="687"/>
      <c r="ZJ53" s="687"/>
      <c r="ZK53" s="687"/>
      <c r="ZL53" s="687"/>
      <c r="ZM53" s="687"/>
      <c r="ZN53" s="687"/>
      <c r="ZO53" s="687"/>
    </row>
    <row r="54" spans="1:691" s="626" customFormat="1" ht="15" customHeight="1">
      <c r="A54" s="687"/>
      <c r="B54" s="687"/>
      <c r="C54" s="687"/>
      <c r="D54" s="687"/>
      <c r="E54" s="687"/>
      <c r="F54" s="687"/>
      <c r="G54" s="687"/>
      <c r="H54" s="687"/>
      <c r="I54" s="688"/>
      <c r="J54" s="688"/>
      <c r="K54" s="688"/>
      <c r="L54" s="687"/>
      <c r="M54" s="687"/>
      <c r="N54" s="687"/>
      <c r="O54" s="687"/>
      <c r="P54" s="687"/>
      <c r="Q54" s="687"/>
      <c r="R54" s="687"/>
      <c r="S54" s="687"/>
      <c r="T54" s="687"/>
      <c r="U54" s="687"/>
      <c r="V54" s="687"/>
      <c r="W54" s="687"/>
      <c r="X54" s="687"/>
      <c r="Y54" s="687"/>
      <c r="Z54" s="687"/>
      <c r="AA54" s="687"/>
      <c r="AB54" s="687"/>
      <c r="AC54" s="687"/>
      <c r="AD54" s="687"/>
      <c r="AE54" s="687"/>
      <c r="AF54" s="687"/>
      <c r="AG54" s="687"/>
      <c r="AH54" s="687"/>
      <c r="AI54" s="687"/>
      <c r="AJ54" s="687"/>
      <c r="AK54" s="687"/>
      <c r="AL54" s="687"/>
      <c r="AM54" s="687"/>
      <c r="AN54" s="687"/>
      <c r="AO54" s="687"/>
      <c r="AP54" s="687"/>
      <c r="AQ54" s="687"/>
      <c r="AR54" s="687"/>
      <c r="AS54" s="687"/>
      <c r="AT54" s="687"/>
      <c r="AU54" s="687"/>
      <c r="AV54" s="687"/>
      <c r="AW54" s="687"/>
      <c r="AX54" s="687"/>
      <c r="AY54" s="687"/>
      <c r="AZ54" s="687"/>
      <c r="BA54" s="687"/>
      <c r="BB54" s="687"/>
      <c r="BC54" s="687"/>
      <c r="BD54" s="687"/>
      <c r="BE54" s="687"/>
      <c r="BF54" s="687"/>
      <c r="BG54" s="687"/>
      <c r="BH54" s="687"/>
      <c r="BI54" s="687"/>
      <c r="BJ54" s="687"/>
      <c r="BK54" s="687"/>
      <c r="BL54" s="687"/>
      <c r="BM54" s="687"/>
      <c r="BN54" s="687"/>
      <c r="BO54" s="687"/>
      <c r="BP54" s="687"/>
      <c r="BQ54" s="687"/>
      <c r="BR54" s="687"/>
      <c r="BS54" s="687"/>
      <c r="BT54" s="687"/>
      <c r="BU54" s="687"/>
      <c r="BV54" s="687"/>
      <c r="BW54" s="687"/>
      <c r="BX54" s="687"/>
      <c r="BY54" s="687"/>
      <c r="BZ54" s="687"/>
      <c r="CA54" s="687"/>
      <c r="CB54" s="687"/>
      <c r="CC54" s="687"/>
      <c r="CD54" s="687"/>
      <c r="CE54" s="687"/>
      <c r="CF54" s="687"/>
      <c r="CG54" s="687"/>
      <c r="CH54" s="687"/>
      <c r="CI54" s="687"/>
      <c r="CJ54" s="687"/>
      <c r="CK54" s="687"/>
      <c r="CL54" s="687"/>
      <c r="CM54" s="687"/>
      <c r="CN54" s="687"/>
      <c r="CO54" s="687"/>
      <c r="CP54" s="687"/>
      <c r="CQ54" s="687"/>
      <c r="CR54" s="687"/>
      <c r="CS54" s="687"/>
      <c r="CT54" s="687"/>
      <c r="CU54" s="687"/>
      <c r="CV54" s="687"/>
      <c r="CW54" s="687"/>
      <c r="CX54" s="687"/>
      <c r="CY54" s="687"/>
      <c r="CZ54" s="687"/>
      <c r="DA54" s="687"/>
      <c r="DB54" s="687"/>
      <c r="DC54" s="687"/>
      <c r="DD54" s="687"/>
      <c r="DE54" s="687"/>
      <c r="DF54" s="687"/>
      <c r="DG54" s="687"/>
      <c r="DH54" s="687"/>
      <c r="DI54" s="687"/>
      <c r="DJ54" s="687"/>
      <c r="DK54" s="687"/>
      <c r="DL54" s="687"/>
      <c r="DM54" s="687"/>
      <c r="DN54" s="687"/>
      <c r="DO54" s="687"/>
      <c r="DP54" s="687"/>
      <c r="DQ54" s="687"/>
      <c r="DR54" s="687"/>
      <c r="DS54" s="687"/>
      <c r="DT54" s="687"/>
      <c r="DU54" s="687"/>
      <c r="DV54" s="687"/>
      <c r="DW54" s="687"/>
      <c r="DX54" s="687"/>
      <c r="DY54" s="687"/>
      <c r="DZ54" s="687"/>
      <c r="EA54" s="687"/>
      <c r="EB54" s="687"/>
      <c r="EC54" s="687"/>
      <c r="ED54" s="687"/>
      <c r="EE54" s="687"/>
      <c r="EF54" s="687"/>
      <c r="EG54" s="687"/>
      <c r="EH54" s="687"/>
      <c r="EI54" s="687"/>
      <c r="EJ54" s="687"/>
      <c r="EK54" s="687"/>
      <c r="EL54" s="687"/>
      <c r="EM54" s="687"/>
      <c r="EN54" s="687"/>
      <c r="EO54" s="687"/>
      <c r="EP54" s="687"/>
      <c r="EQ54" s="687"/>
      <c r="ER54" s="687"/>
      <c r="ES54" s="687"/>
      <c r="ET54" s="687"/>
      <c r="EU54" s="687"/>
      <c r="EV54" s="687"/>
      <c r="EW54" s="687"/>
      <c r="EX54" s="687"/>
      <c r="EY54" s="687"/>
      <c r="EZ54" s="687"/>
      <c r="FA54" s="687"/>
      <c r="FB54" s="687"/>
      <c r="FC54" s="687"/>
      <c r="FD54" s="687"/>
      <c r="FE54" s="687"/>
      <c r="FF54" s="687"/>
      <c r="FG54" s="687"/>
      <c r="FH54" s="687"/>
      <c r="FI54" s="687"/>
      <c r="FJ54" s="687"/>
      <c r="FK54" s="687"/>
      <c r="FL54" s="687"/>
      <c r="FM54" s="687"/>
      <c r="FN54" s="687"/>
      <c r="FO54" s="687"/>
      <c r="FP54" s="687"/>
      <c r="FQ54" s="687"/>
      <c r="FR54" s="687"/>
      <c r="FS54" s="687"/>
      <c r="FT54" s="687"/>
      <c r="FU54" s="687"/>
      <c r="FV54" s="687"/>
      <c r="FW54" s="687"/>
      <c r="FX54" s="687"/>
      <c r="FY54" s="687"/>
      <c r="FZ54" s="687"/>
      <c r="GA54" s="687"/>
      <c r="GB54" s="687"/>
      <c r="GC54" s="687"/>
      <c r="GD54" s="687"/>
      <c r="GE54" s="687"/>
      <c r="GF54" s="687"/>
      <c r="GG54" s="687"/>
      <c r="GH54" s="687"/>
      <c r="GI54" s="687"/>
      <c r="GJ54" s="687"/>
      <c r="GK54" s="687"/>
      <c r="GL54" s="687"/>
      <c r="GM54" s="687"/>
      <c r="GN54" s="687"/>
      <c r="GO54" s="687"/>
      <c r="GP54" s="687"/>
      <c r="GQ54" s="687"/>
      <c r="GR54" s="687"/>
      <c r="GS54" s="687"/>
      <c r="GT54" s="687"/>
      <c r="GU54" s="687"/>
      <c r="GV54" s="687"/>
      <c r="GW54" s="687"/>
      <c r="GX54" s="687"/>
      <c r="GY54" s="687"/>
      <c r="GZ54" s="687"/>
      <c r="HA54" s="687"/>
      <c r="HB54" s="687"/>
      <c r="HC54" s="687"/>
      <c r="HD54" s="687"/>
      <c r="HE54" s="687"/>
      <c r="HF54" s="687"/>
      <c r="HG54" s="687"/>
      <c r="HH54" s="687"/>
      <c r="HI54" s="687"/>
      <c r="HJ54" s="687"/>
      <c r="HK54" s="687"/>
      <c r="HL54" s="687"/>
      <c r="HM54" s="687"/>
      <c r="HN54" s="687"/>
      <c r="HO54" s="687"/>
      <c r="HP54" s="687"/>
      <c r="HQ54" s="687"/>
      <c r="HR54" s="687"/>
      <c r="HS54" s="687"/>
      <c r="HT54" s="687"/>
      <c r="HU54" s="687"/>
      <c r="HV54" s="687"/>
      <c r="HW54" s="687"/>
      <c r="HX54" s="687"/>
      <c r="HY54" s="687"/>
      <c r="HZ54" s="687"/>
      <c r="IA54" s="687"/>
      <c r="IB54" s="687"/>
      <c r="IC54" s="687"/>
      <c r="ID54" s="687"/>
      <c r="IE54" s="687"/>
      <c r="IF54" s="687"/>
      <c r="IG54" s="687"/>
      <c r="IH54" s="687"/>
      <c r="II54" s="687"/>
      <c r="IJ54" s="687"/>
      <c r="IK54" s="687"/>
      <c r="IL54" s="687"/>
      <c r="IM54" s="687"/>
      <c r="IN54" s="687"/>
      <c r="IO54" s="687"/>
      <c r="IP54" s="687"/>
      <c r="IQ54" s="687"/>
      <c r="IR54" s="687"/>
      <c r="IS54" s="687"/>
      <c r="IT54" s="687"/>
      <c r="IU54" s="687"/>
      <c r="IV54" s="687"/>
      <c r="IW54" s="687"/>
      <c r="IX54" s="687"/>
      <c r="IY54" s="687"/>
      <c r="IZ54" s="687"/>
      <c r="JA54" s="687"/>
      <c r="JB54" s="687"/>
      <c r="JC54" s="687"/>
      <c r="JD54" s="687"/>
      <c r="JE54" s="687"/>
      <c r="JF54" s="687"/>
      <c r="JG54" s="687"/>
      <c r="JH54" s="687"/>
      <c r="JI54" s="687"/>
      <c r="JJ54" s="687"/>
      <c r="JK54" s="687"/>
      <c r="JL54" s="687"/>
      <c r="JM54" s="687"/>
      <c r="JN54" s="687"/>
      <c r="JO54" s="687"/>
      <c r="JP54" s="687"/>
      <c r="JQ54" s="687"/>
      <c r="JR54" s="687"/>
      <c r="JS54" s="687"/>
      <c r="JT54" s="687"/>
      <c r="JU54" s="687"/>
      <c r="JV54" s="687"/>
      <c r="JW54" s="687"/>
      <c r="JX54" s="687"/>
      <c r="JY54" s="687"/>
      <c r="JZ54" s="687"/>
      <c r="KA54" s="687"/>
      <c r="KB54" s="687"/>
      <c r="KC54" s="687"/>
      <c r="KD54" s="687"/>
      <c r="KE54" s="687"/>
      <c r="KF54" s="687"/>
      <c r="KG54" s="687"/>
      <c r="KH54" s="687"/>
      <c r="KI54" s="687"/>
      <c r="KJ54" s="687"/>
      <c r="KK54" s="687"/>
      <c r="KL54" s="687"/>
      <c r="KM54" s="687"/>
      <c r="KN54" s="687"/>
      <c r="KO54" s="687"/>
      <c r="KP54" s="687"/>
      <c r="KQ54" s="687"/>
      <c r="KR54" s="687"/>
      <c r="KS54" s="687"/>
      <c r="KT54" s="687"/>
      <c r="KU54" s="687"/>
      <c r="KV54" s="687"/>
      <c r="KW54" s="687"/>
      <c r="KX54" s="687"/>
      <c r="KY54" s="687"/>
      <c r="KZ54" s="687"/>
      <c r="LA54" s="687"/>
      <c r="LB54" s="687"/>
      <c r="LC54" s="687"/>
      <c r="LD54" s="687"/>
      <c r="LE54" s="687"/>
      <c r="LF54" s="687"/>
      <c r="LG54" s="687"/>
      <c r="LH54" s="687"/>
      <c r="LI54" s="687"/>
      <c r="LJ54" s="687"/>
      <c r="LK54" s="687"/>
      <c r="LL54" s="687"/>
      <c r="LM54" s="687"/>
      <c r="LN54" s="687"/>
      <c r="LO54" s="687"/>
      <c r="LP54" s="687"/>
      <c r="LQ54" s="687"/>
      <c r="LR54" s="687"/>
      <c r="LS54" s="687"/>
      <c r="LT54" s="687"/>
      <c r="LU54" s="687"/>
      <c r="LV54" s="687"/>
      <c r="LW54" s="687"/>
      <c r="LX54" s="687"/>
      <c r="LY54" s="687"/>
      <c r="LZ54" s="687"/>
      <c r="MA54" s="687"/>
      <c r="MB54" s="687"/>
      <c r="MC54" s="687"/>
      <c r="MD54" s="687"/>
      <c r="ME54" s="687"/>
      <c r="MF54" s="687"/>
      <c r="MG54" s="687"/>
      <c r="MH54" s="687"/>
      <c r="MI54" s="687"/>
      <c r="MJ54" s="687"/>
      <c r="MK54" s="687"/>
      <c r="ML54" s="687"/>
      <c r="MM54" s="687"/>
      <c r="MN54" s="687"/>
      <c r="MO54" s="687"/>
      <c r="MP54" s="687"/>
      <c r="MQ54" s="687"/>
      <c r="MR54" s="687"/>
      <c r="MS54" s="687"/>
      <c r="MT54" s="687"/>
      <c r="MU54" s="687"/>
      <c r="MV54" s="687"/>
      <c r="MW54" s="687"/>
      <c r="MX54" s="687"/>
      <c r="MY54" s="687"/>
      <c r="MZ54" s="687"/>
      <c r="NA54" s="687"/>
      <c r="NB54" s="687"/>
      <c r="NC54" s="687"/>
      <c r="ND54" s="687"/>
      <c r="NE54" s="687"/>
      <c r="NF54" s="687"/>
      <c r="NG54" s="687"/>
      <c r="NH54" s="687"/>
      <c r="NI54" s="687"/>
      <c r="NJ54" s="687"/>
      <c r="NK54" s="687"/>
      <c r="NL54" s="687"/>
      <c r="NM54" s="687"/>
      <c r="NN54" s="687"/>
      <c r="NO54" s="687"/>
      <c r="NP54" s="687"/>
      <c r="NQ54" s="687"/>
      <c r="NR54" s="687"/>
      <c r="NS54" s="687"/>
      <c r="NT54" s="687"/>
      <c r="NU54" s="687"/>
      <c r="NV54" s="687"/>
      <c r="NW54" s="687"/>
      <c r="NX54" s="687"/>
      <c r="NY54" s="687"/>
      <c r="NZ54" s="687"/>
      <c r="OA54" s="687"/>
      <c r="OB54" s="687"/>
      <c r="OC54" s="687"/>
      <c r="OD54" s="687"/>
      <c r="OE54" s="687"/>
      <c r="OF54" s="687"/>
      <c r="OG54" s="687"/>
      <c r="OH54" s="687"/>
      <c r="OI54" s="687"/>
      <c r="OJ54" s="687"/>
      <c r="OK54" s="687"/>
      <c r="OL54" s="687"/>
      <c r="OM54" s="687"/>
      <c r="ON54" s="687"/>
      <c r="OO54" s="687"/>
      <c r="OP54" s="687"/>
      <c r="OQ54" s="687"/>
      <c r="OR54" s="687"/>
      <c r="OS54" s="687"/>
      <c r="OT54" s="687"/>
      <c r="OU54" s="687"/>
      <c r="OV54" s="687"/>
      <c r="OW54" s="687"/>
      <c r="OX54" s="687"/>
      <c r="OY54" s="687"/>
      <c r="OZ54" s="687"/>
      <c r="PA54" s="687"/>
      <c r="PB54" s="687"/>
      <c r="PC54" s="687"/>
      <c r="PD54" s="687"/>
      <c r="PE54" s="687"/>
      <c r="PF54" s="687"/>
      <c r="PG54" s="687"/>
      <c r="PH54" s="687"/>
      <c r="PI54" s="687"/>
      <c r="PJ54" s="687"/>
      <c r="PK54" s="687"/>
      <c r="PL54" s="687"/>
      <c r="PM54" s="687"/>
      <c r="PN54" s="687"/>
      <c r="PO54" s="687"/>
      <c r="PP54" s="687"/>
      <c r="PQ54" s="687"/>
      <c r="PR54" s="687"/>
      <c r="PS54" s="687"/>
      <c r="PT54" s="687"/>
      <c r="PU54" s="687"/>
      <c r="PV54" s="687"/>
      <c r="PW54" s="687"/>
      <c r="PX54" s="687"/>
      <c r="PY54" s="687"/>
      <c r="PZ54" s="687"/>
      <c r="QA54" s="687"/>
      <c r="QB54" s="687"/>
      <c r="QC54" s="687"/>
      <c r="QD54" s="687"/>
      <c r="QE54" s="687"/>
      <c r="QF54" s="687"/>
      <c r="QG54" s="687"/>
      <c r="QH54" s="687"/>
      <c r="QI54" s="687"/>
      <c r="QJ54" s="687"/>
      <c r="QK54" s="687"/>
      <c r="QL54" s="687"/>
      <c r="QM54" s="687"/>
      <c r="QN54" s="687"/>
      <c r="QO54" s="687"/>
      <c r="QP54" s="687"/>
      <c r="QQ54" s="687"/>
      <c r="QR54" s="687"/>
      <c r="QS54" s="687"/>
      <c r="QT54" s="687"/>
      <c r="QU54" s="687"/>
      <c r="QV54" s="687"/>
      <c r="QW54" s="687"/>
      <c r="QX54" s="687"/>
      <c r="QY54" s="687"/>
      <c r="QZ54" s="687"/>
      <c r="RA54" s="687"/>
      <c r="RB54" s="687"/>
      <c r="RC54" s="687"/>
      <c r="RD54" s="687"/>
      <c r="RE54" s="687"/>
      <c r="RF54" s="687"/>
      <c r="RG54" s="687"/>
      <c r="RH54" s="687"/>
      <c r="RI54" s="687"/>
      <c r="RJ54" s="687"/>
      <c r="RK54" s="687"/>
      <c r="RL54" s="687"/>
      <c r="RM54" s="687"/>
      <c r="RN54" s="687"/>
      <c r="RO54" s="687"/>
      <c r="RP54" s="687"/>
      <c r="RQ54" s="687"/>
      <c r="RR54" s="687"/>
      <c r="RS54" s="687"/>
      <c r="RT54" s="687"/>
      <c r="RU54" s="687"/>
      <c r="RV54" s="687"/>
      <c r="RW54" s="687"/>
      <c r="RX54" s="687"/>
      <c r="RY54" s="687"/>
      <c r="RZ54" s="687"/>
      <c r="SA54" s="687"/>
      <c r="SB54" s="687"/>
      <c r="SC54" s="687"/>
      <c r="SD54" s="687"/>
      <c r="SE54" s="687"/>
      <c r="SF54" s="687"/>
      <c r="SG54" s="687"/>
      <c r="SH54" s="687"/>
      <c r="SI54" s="687"/>
      <c r="SJ54" s="687"/>
      <c r="SK54" s="687"/>
      <c r="SL54" s="687"/>
      <c r="SM54" s="687"/>
      <c r="SN54" s="687"/>
      <c r="SO54" s="687"/>
      <c r="SP54" s="687"/>
      <c r="SQ54" s="687"/>
      <c r="SR54" s="687"/>
      <c r="SS54" s="687"/>
      <c r="ST54" s="687"/>
      <c r="SU54" s="687"/>
      <c r="SV54" s="687"/>
      <c r="SW54" s="687"/>
      <c r="SX54" s="687"/>
      <c r="SY54" s="687"/>
      <c r="SZ54" s="687"/>
      <c r="TA54" s="687"/>
      <c r="TB54" s="687"/>
      <c r="TC54" s="687"/>
      <c r="TD54" s="687"/>
      <c r="TE54" s="687"/>
      <c r="TF54" s="687"/>
      <c r="TG54" s="687"/>
      <c r="TH54" s="687"/>
      <c r="TI54" s="687"/>
      <c r="TJ54" s="687"/>
      <c r="TK54" s="687"/>
      <c r="TL54" s="687"/>
      <c r="TM54" s="687"/>
      <c r="TN54" s="687"/>
      <c r="TO54" s="687"/>
      <c r="TP54" s="687"/>
      <c r="TQ54" s="687"/>
      <c r="TR54" s="687"/>
      <c r="TS54" s="687"/>
      <c r="TT54" s="687"/>
      <c r="TU54" s="687"/>
      <c r="TV54" s="687"/>
      <c r="TW54" s="687"/>
      <c r="TX54" s="687"/>
      <c r="TY54" s="687"/>
      <c r="TZ54" s="687"/>
      <c r="UA54" s="687"/>
      <c r="UB54" s="687"/>
      <c r="UC54" s="687"/>
      <c r="UD54" s="687"/>
      <c r="UE54" s="687"/>
      <c r="UF54" s="687"/>
      <c r="UG54" s="687"/>
      <c r="UH54" s="687"/>
      <c r="UI54" s="687"/>
      <c r="UJ54" s="687"/>
      <c r="UK54" s="687"/>
      <c r="UL54" s="687"/>
      <c r="UM54" s="687"/>
      <c r="UN54" s="687"/>
      <c r="UO54" s="687"/>
      <c r="UP54" s="687"/>
      <c r="UQ54" s="687"/>
      <c r="UR54" s="687"/>
      <c r="US54" s="687"/>
      <c r="UT54" s="687"/>
      <c r="UU54" s="687"/>
      <c r="UV54" s="687"/>
      <c r="UW54" s="687"/>
      <c r="UX54" s="687"/>
      <c r="UY54" s="687"/>
      <c r="UZ54" s="687"/>
      <c r="VA54" s="687"/>
      <c r="VB54" s="687"/>
      <c r="VC54" s="687"/>
      <c r="VD54" s="687"/>
      <c r="VE54" s="687"/>
      <c r="VF54" s="687"/>
      <c r="VG54" s="687"/>
      <c r="VH54" s="687"/>
      <c r="VI54" s="687"/>
      <c r="VJ54" s="687"/>
      <c r="VK54" s="687"/>
      <c r="VL54" s="687"/>
      <c r="VM54" s="687"/>
      <c r="VN54" s="687"/>
      <c r="VO54" s="687"/>
      <c r="VP54" s="687"/>
      <c r="VQ54" s="687"/>
      <c r="VR54" s="687"/>
      <c r="VS54" s="687"/>
      <c r="VT54" s="687"/>
      <c r="VU54" s="687"/>
      <c r="VV54" s="687"/>
      <c r="VW54" s="687"/>
      <c r="VX54" s="687"/>
      <c r="VY54" s="687"/>
      <c r="VZ54" s="687"/>
      <c r="WA54" s="687"/>
      <c r="WB54" s="687"/>
      <c r="WC54" s="687"/>
      <c r="WD54" s="687"/>
      <c r="WE54" s="687"/>
      <c r="WF54" s="687"/>
      <c r="WG54" s="687"/>
      <c r="WH54" s="687"/>
      <c r="WI54" s="687"/>
      <c r="WJ54" s="687"/>
      <c r="WK54" s="687"/>
      <c r="WL54" s="687"/>
      <c r="WM54" s="687"/>
      <c r="WN54" s="687"/>
      <c r="WO54" s="687"/>
      <c r="WP54" s="687"/>
      <c r="WQ54" s="687"/>
      <c r="WR54" s="687"/>
      <c r="WS54" s="687"/>
      <c r="WT54" s="687"/>
      <c r="WU54" s="687"/>
      <c r="WV54" s="687"/>
      <c r="WW54" s="687"/>
      <c r="WX54" s="687"/>
      <c r="WY54" s="687"/>
      <c r="WZ54" s="687"/>
      <c r="XA54" s="687"/>
      <c r="XB54" s="687"/>
      <c r="XC54" s="687"/>
      <c r="XD54" s="687"/>
      <c r="XE54" s="687"/>
      <c r="XF54" s="687"/>
      <c r="XG54" s="687"/>
      <c r="XH54" s="687"/>
      <c r="XI54" s="687"/>
      <c r="XJ54" s="687"/>
      <c r="XK54" s="687"/>
      <c r="XL54" s="687"/>
      <c r="XM54" s="687"/>
      <c r="XN54" s="687"/>
      <c r="XO54" s="687"/>
      <c r="XP54" s="687"/>
      <c r="XQ54" s="687"/>
      <c r="XR54" s="687"/>
      <c r="XS54" s="687"/>
      <c r="XT54" s="687"/>
      <c r="XU54" s="687"/>
      <c r="XV54" s="687"/>
      <c r="XW54" s="687"/>
      <c r="XX54" s="687"/>
      <c r="XY54" s="687"/>
      <c r="XZ54" s="687"/>
      <c r="YA54" s="687"/>
      <c r="YB54" s="687"/>
      <c r="YC54" s="687"/>
      <c r="YD54" s="687"/>
      <c r="YE54" s="687"/>
      <c r="YF54" s="687"/>
      <c r="YG54" s="687"/>
      <c r="YH54" s="687"/>
      <c r="YI54" s="687"/>
      <c r="YJ54" s="687"/>
      <c r="YK54" s="687"/>
      <c r="YL54" s="687"/>
      <c r="YM54" s="687"/>
      <c r="YN54" s="687"/>
      <c r="YO54" s="687"/>
      <c r="YP54" s="687"/>
      <c r="YQ54" s="687"/>
      <c r="YR54" s="687"/>
      <c r="YS54" s="687"/>
      <c r="YT54" s="687"/>
      <c r="YU54" s="687"/>
      <c r="YV54" s="687"/>
      <c r="YW54" s="687"/>
      <c r="YX54" s="687"/>
      <c r="YY54" s="687"/>
      <c r="YZ54" s="687"/>
      <c r="ZA54" s="687"/>
      <c r="ZB54" s="687"/>
      <c r="ZC54" s="687"/>
      <c r="ZD54" s="687"/>
      <c r="ZE54" s="687"/>
      <c r="ZF54" s="687"/>
      <c r="ZG54" s="687"/>
      <c r="ZH54" s="687"/>
      <c r="ZI54" s="687"/>
      <c r="ZJ54" s="687"/>
      <c r="ZK54" s="687"/>
      <c r="ZL54" s="687"/>
      <c r="ZM54" s="687"/>
      <c r="ZN54" s="687"/>
      <c r="ZO54" s="687"/>
    </row>
    <row r="55" spans="1:691" s="626" customFormat="1" ht="29.25" customHeight="1">
      <c r="A55" s="687"/>
      <c r="B55" s="687"/>
      <c r="C55" s="687"/>
      <c r="D55" s="687"/>
      <c r="E55" s="687"/>
      <c r="F55" s="687"/>
      <c r="G55" s="687"/>
      <c r="H55" s="687"/>
      <c r="I55" s="688"/>
      <c r="J55" s="688"/>
      <c r="K55" s="688"/>
      <c r="L55" s="687"/>
      <c r="M55" s="687"/>
      <c r="N55" s="687"/>
      <c r="O55" s="687"/>
      <c r="P55" s="687"/>
      <c r="Q55" s="687"/>
      <c r="R55" s="687"/>
      <c r="S55" s="687"/>
      <c r="T55" s="687"/>
      <c r="U55" s="687"/>
      <c r="V55" s="687"/>
      <c r="W55" s="687"/>
      <c r="X55" s="687"/>
      <c r="Y55" s="687"/>
      <c r="Z55" s="687"/>
      <c r="AA55" s="687"/>
      <c r="AB55" s="687"/>
      <c r="AC55" s="687"/>
      <c r="AD55" s="687"/>
      <c r="AE55" s="687"/>
      <c r="AF55" s="687"/>
      <c r="AG55" s="687"/>
      <c r="AH55" s="687"/>
      <c r="AI55" s="687"/>
      <c r="AJ55" s="687"/>
      <c r="AK55" s="687"/>
      <c r="AL55" s="687"/>
      <c r="AM55" s="687"/>
      <c r="AN55" s="687"/>
      <c r="AO55" s="687"/>
      <c r="AP55" s="687"/>
      <c r="AQ55" s="687"/>
      <c r="AR55" s="687"/>
      <c r="AS55" s="687"/>
      <c r="AT55" s="687"/>
      <c r="AU55" s="687"/>
      <c r="AV55" s="687"/>
      <c r="AW55" s="687"/>
      <c r="AX55" s="687"/>
      <c r="AY55" s="687"/>
      <c r="AZ55" s="687"/>
      <c r="BA55" s="687"/>
      <c r="BB55" s="687"/>
      <c r="BC55" s="687"/>
      <c r="BD55" s="687"/>
      <c r="BE55" s="687"/>
      <c r="BF55" s="687"/>
      <c r="BG55" s="687"/>
      <c r="BH55" s="687"/>
      <c r="BI55" s="687"/>
      <c r="BJ55" s="687"/>
      <c r="BK55" s="687"/>
      <c r="BL55" s="687"/>
      <c r="BM55" s="687"/>
      <c r="BN55" s="687"/>
      <c r="BO55" s="687"/>
      <c r="BP55" s="687"/>
      <c r="BQ55" s="687"/>
      <c r="BR55" s="687"/>
      <c r="BS55" s="687"/>
      <c r="BT55" s="687"/>
      <c r="BU55" s="687"/>
      <c r="BV55" s="687"/>
      <c r="BW55" s="687"/>
      <c r="BX55" s="687"/>
      <c r="BY55" s="687"/>
      <c r="BZ55" s="687"/>
      <c r="CA55" s="687"/>
      <c r="CB55" s="687"/>
      <c r="CC55" s="687"/>
      <c r="CD55" s="687"/>
      <c r="CE55" s="687"/>
      <c r="CF55" s="687"/>
      <c r="CG55" s="687"/>
      <c r="CH55" s="687"/>
      <c r="CI55" s="687"/>
      <c r="CJ55" s="687"/>
      <c r="CK55" s="687"/>
      <c r="CL55" s="687"/>
      <c r="CM55" s="687"/>
      <c r="CN55" s="687"/>
      <c r="CO55" s="687"/>
      <c r="CP55" s="687"/>
      <c r="CQ55" s="687"/>
      <c r="CR55" s="687"/>
      <c r="CS55" s="687"/>
      <c r="CT55" s="687"/>
      <c r="CU55" s="687"/>
      <c r="CV55" s="687"/>
      <c r="CW55" s="687"/>
      <c r="CX55" s="687"/>
      <c r="CY55" s="687"/>
      <c r="CZ55" s="687"/>
      <c r="DA55" s="687"/>
      <c r="DB55" s="687"/>
      <c r="DC55" s="687"/>
      <c r="DD55" s="687"/>
      <c r="DE55" s="687"/>
      <c r="DF55" s="687"/>
      <c r="DG55" s="687"/>
      <c r="DH55" s="687"/>
      <c r="DI55" s="687"/>
      <c r="DJ55" s="687"/>
      <c r="DK55" s="687"/>
      <c r="DL55" s="687"/>
      <c r="DM55" s="687"/>
      <c r="DN55" s="687"/>
      <c r="DO55" s="687"/>
      <c r="DP55" s="687"/>
      <c r="DQ55" s="687"/>
      <c r="DR55" s="687"/>
      <c r="DS55" s="687"/>
      <c r="DT55" s="687"/>
      <c r="DU55" s="687"/>
      <c r="DV55" s="687"/>
      <c r="DW55" s="687"/>
      <c r="DX55" s="687"/>
      <c r="DY55" s="687"/>
      <c r="DZ55" s="687"/>
      <c r="EA55" s="687"/>
      <c r="EB55" s="687"/>
      <c r="EC55" s="687"/>
      <c r="ED55" s="687"/>
      <c r="EE55" s="687"/>
      <c r="EF55" s="687"/>
      <c r="EG55" s="687"/>
      <c r="EH55" s="687"/>
      <c r="EI55" s="687"/>
      <c r="EJ55" s="687"/>
      <c r="EK55" s="687"/>
      <c r="EL55" s="687"/>
      <c r="EM55" s="687"/>
      <c r="EN55" s="687"/>
      <c r="EO55" s="687"/>
      <c r="EP55" s="687"/>
      <c r="EQ55" s="687"/>
      <c r="ER55" s="687"/>
      <c r="ES55" s="687"/>
      <c r="ET55" s="687"/>
      <c r="EU55" s="687"/>
      <c r="EV55" s="687"/>
      <c r="EW55" s="687"/>
      <c r="EX55" s="687"/>
      <c r="EY55" s="687"/>
      <c r="EZ55" s="687"/>
      <c r="FA55" s="687"/>
      <c r="FB55" s="687"/>
      <c r="FC55" s="687"/>
      <c r="FD55" s="687"/>
      <c r="FE55" s="687"/>
      <c r="FF55" s="687"/>
      <c r="FG55" s="687"/>
      <c r="FH55" s="687"/>
      <c r="FI55" s="687"/>
      <c r="FJ55" s="687"/>
      <c r="FK55" s="687"/>
      <c r="FL55" s="687"/>
      <c r="FM55" s="687"/>
      <c r="FN55" s="687"/>
      <c r="FO55" s="687"/>
      <c r="FP55" s="687"/>
      <c r="FQ55" s="687"/>
      <c r="FR55" s="687"/>
      <c r="FS55" s="687"/>
      <c r="FT55" s="687"/>
      <c r="FU55" s="687"/>
      <c r="FV55" s="687"/>
      <c r="FW55" s="687"/>
      <c r="FX55" s="687"/>
      <c r="FY55" s="687"/>
      <c r="FZ55" s="687"/>
      <c r="GA55" s="687"/>
      <c r="GB55" s="687"/>
      <c r="GC55" s="687"/>
      <c r="GD55" s="687"/>
      <c r="GE55" s="687"/>
      <c r="GF55" s="687"/>
      <c r="GG55" s="687"/>
      <c r="GH55" s="687"/>
      <c r="GI55" s="687"/>
      <c r="GJ55" s="687"/>
      <c r="GK55" s="687"/>
      <c r="GL55" s="687"/>
      <c r="GM55" s="687"/>
      <c r="GN55" s="687"/>
      <c r="GO55" s="687"/>
      <c r="GP55" s="687"/>
      <c r="GQ55" s="687"/>
      <c r="GR55" s="687"/>
      <c r="GS55" s="687"/>
      <c r="GT55" s="687"/>
      <c r="GU55" s="687"/>
      <c r="GV55" s="687"/>
      <c r="GW55" s="687"/>
      <c r="GX55" s="687"/>
      <c r="GY55" s="687"/>
      <c r="GZ55" s="687"/>
      <c r="HA55" s="687"/>
      <c r="HB55" s="687"/>
      <c r="HC55" s="687"/>
      <c r="HD55" s="687"/>
      <c r="HE55" s="687"/>
      <c r="HF55" s="687"/>
      <c r="HG55" s="687"/>
      <c r="HH55" s="687"/>
      <c r="HI55" s="687"/>
      <c r="HJ55" s="687"/>
      <c r="HK55" s="687"/>
      <c r="HL55" s="687"/>
      <c r="HM55" s="687"/>
      <c r="HN55" s="687"/>
      <c r="HO55" s="687"/>
      <c r="HP55" s="687"/>
      <c r="HQ55" s="687"/>
      <c r="HR55" s="687"/>
      <c r="HS55" s="687"/>
      <c r="HT55" s="687"/>
      <c r="HU55" s="687"/>
      <c r="HV55" s="687"/>
      <c r="HW55" s="687"/>
      <c r="HX55" s="687"/>
      <c r="HY55" s="687"/>
      <c r="HZ55" s="687"/>
      <c r="IA55" s="687"/>
      <c r="IB55" s="687"/>
      <c r="IC55" s="687"/>
      <c r="ID55" s="687"/>
      <c r="IE55" s="687"/>
      <c r="IF55" s="687"/>
      <c r="IG55" s="687"/>
      <c r="IH55" s="687"/>
      <c r="II55" s="687"/>
      <c r="IJ55" s="687"/>
      <c r="IK55" s="687"/>
      <c r="IL55" s="687"/>
      <c r="IM55" s="687"/>
      <c r="IN55" s="687"/>
      <c r="IO55" s="687"/>
      <c r="IP55" s="687"/>
      <c r="IQ55" s="687"/>
      <c r="IR55" s="687"/>
      <c r="IS55" s="687"/>
      <c r="IT55" s="687"/>
      <c r="IU55" s="687"/>
      <c r="IV55" s="687"/>
      <c r="IW55" s="687"/>
      <c r="IX55" s="687"/>
      <c r="IY55" s="687"/>
      <c r="IZ55" s="687"/>
      <c r="JA55" s="687"/>
      <c r="JB55" s="687"/>
      <c r="JC55" s="687"/>
      <c r="JD55" s="687"/>
      <c r="JE55" s="687"/>
      <c r="JF55" s="687"/>
      <c r="JG55" s="687"/>
      <c r="JH55" s="687"/>
      <c r="JI55" s="687"/>
      <c r="JJ55" s="687"/>
      <c r="JK55" s="687"/>
      <c r="JL55" s="687"/>
      <c r="JM55" s="687"/>
      <c r="JN55" s="687"/>
      <c r="JO55" s="687"/>
      <c r="JP55" s="687"/>
      <c r="JQ55" s="687"/>
      <c r="JR55" s="687"/>
      <c r="JS55" s="687"/>
      <c r="JT55" s="687"/>
      <c r="JU55" s="687"/>
      <c r="JV55" s="687"/>
      <c r="JW55" s="687"/>
      <c r="JX55" s="687"/>
      <c r="JY55" s="687"/>
      <c r="JZ55" s="687"/>
      <c r="KA55" s="687"/>
      <c r="KB55" s="687"/>
      <c r="KC55" s="687"/>
      <c r="KD55" s="687"/>
      <c r="KE55" s="687"/>
      <c r="KF55" s="687"/>
      <c r="KG55" s="687"/>
      <c r="KH55" s="687"/>
      <c r="KI55" s="687"/>
      <c r="KJ55" s="687"/>
      <c r="KK55" s="687"/>
      <c r="KL55" s="687"/>
      <c r="KM55" s="687"/>
      <c r="KN55" s="687"/>
      <c r="KO55" s="687"/>
      <c r="KP55" s="687"/>
      <c r="KQ55" s="687"/>
      <c r="KR55" s="687"/>
      <c r="KS55" s="687"/>
      <c r="KT55" s="687"/>
      <c r="KU55" s="687"/>
      <c r="KV55" s="687"/>
      <c r="KW55" s="687"/>
      <c r="KX55" s="687"/>
      <c r="KY55" s="687"/>
      <c r="KZ55" s="687"/>
      <c r="LA55" s="687"/>
      <c r="LB55" s="687"/>
      <c r="LC55" s="687"/>
      <c r="LD55" s="687"/>
      <c r="LE55" s="687"/>
      <c r="LF55" s="687"/>
      <c r="LG55" s="687"/>
      <c r="LH55" s="687"/>
      <c r="LI55" s="687"/>
      <c r="LJ55" s="687"/>
      <c r="LK55" s="687"/>
      <c r="LL55" s="687"/>
      <c r="LM55" s="687"/>
      <c r="LN55" s="687"/>
      <c r="LO55" s="687"/>
      <c r="LP55" s="687"/>
      <c r="LQ55" s="687"/>
      <c r="LR55" s="687"/>
      <c r="LS55" s="687"/>
      <c r="LT55" s="687"/>
      <c r="LU55" s="687"/>
      <c r="LV55" s="687"/>
      <c r="LW55" s="687"/>
      <c r="LX55" s="687"/>
      <c r="LY55" s="687"/>
      <c r="LZ55" s="687"/>
      <c r="MA55" s="687"/>
      <c r="MB55" s="687"/>
      <c r="MC55" s="687"/>
      <c r="MD55" s="687"/>
      <c r="ME55" s="687"/>
      <c r="MF55" s="687"/>
      <c r="MG55" s="687"/>
      <c r="MH55" s="687"/>
      <c r="MI55" s="687"/>
      <c r="MJ55" s="687"/>
      <c r="MK55" s="687"/>
      <c r="ML55" s="687"/>
      <c r="MM55" s="687"/>
      <c r="MN55" s="687"/>
      <c r="MO55" s="687"/>
      <c r="MP55" s="687"/>
      <c r="MQ55" s="687"/>
      <c r="MR55" s="687"/>
      <c r="MS55" s="687"/>
      <c r="MT55" s="687"/>
      <c r="MU55" s="687"/>
      <c r="MV55" s="687"/>
      <c r="MW55" s="687"/>
      <c r="MX55" s="687"/>
      <c r="MY55" s="687"/>
      <c r="MZ55" s="687"/>
      <c r="NA55" s="687"/>
      <c r="NB55" s="687"/>
      <c r="NC55" s="687"/>
      <c r="ND55" s="687"/>
      <c r="NE55" s="687"/>
      <c r="NF55" s="687"/>
      <c r="NG55" s="687"/>
      <c r="NH55" s="687"/>
      <c r="NI55" s="687"/>
      <c r="NJ55" s="687"/>
      <c r="NK55" s="687"/>
      <c r="NL55" s="687"/>
      <c r="NM55" s="687"/>
      <c r="NN55" s="687"/>
      <c r="NO55" s="687"/>
      <c r="NP55" s="687"/>
      <c r="NQ55" s="687"/>
      <c r="NR55" s="687"/>
      <c r="NS55" s="687"/>
      <c r="NT55" s="687"/>
      <c r="NU55" s="687"/>
      <c r="NV55" s="687"/>
      <c r="NW55" s="687"/>
      <c r="NX55" s="687"/>
      <c r="NY55" s="687"/>
      <c r="NZ55" s="687"/>
      <c r="OA55" s="687"/>
      <c r="OB55" s="687"/>
      <c r="OC55" s="687"/>
      <c r="OD55" s="687"/>
      <c r="OE55" s="687"/>
      <c r="OF55" s="687"/>
      <c r="OG55" s="687"/>
      <c r="OH55" s="687"/>
      <c r="OI55" s="687"/>
      <c r="OJ55" s="687"/>
      <c r="OK55" s="687"/>
      <c r="OL55" s="687"/>
      <c r="OM55" s="687"/>
      <c r="ON55" s="687"/>
      <c r="OO55" s="687"/>
      <c r="OP55" s="687"/>
      <c r="OQ55" s="687"/>
      <c r="OR55" s="687"/>
      <c r="OS55" s="687"/>
      <c r="OT55" s="687"/>
      <c r="OU55" s="687"/>
      <c r="OV55" s="687"/>
      <c r="OW55" s="687"/>
      <c r="OX55" s="687"/>
      <c r="OY55" s="687"/>
      <c r="OZ55" s="687"/>
      <c r="PA55" s="687"/>
      <c r="PB55" s="687"/>
      <c r="PC55" s="687"/>
      <c r="PD55" s="687"/>
      <c r="PE55" s="687"/>
      <c r="PF55" s="687"/>
      <c r="PG55" s="687"/>
      <c r="PH55" s="687"/>
      <c r="PI55" s="687"/>
      <c r="PJ55" s="687"/>
      <c r="PK55" s="687"/>
      <c r="PL55" s="687"/>
      <c r="PM55" s="687"/>
      <c r="PN55" s="687"/>
      <c r="PO55" s="687"/>
      <c r="PP55" s="687"/>
      <c r="PQ55" s="687"/>
      <c r="PR55" s="687"/>
      <c r="PS55" s="687"/>
      <c r="PT55" s="687"/>
      <c r="PU55" s="687"/>
      <c r="PV55" s="687"/>
      <c r="PW55" s="687"/>
      <c r="PX55" s="687"/>
      <c r="PY55" s="687"/>
      <c r="PZ55" s="687"/>
      <c r="QA55" s="687"/>
      <c r="QB55" s="687"/>
      <c r="QC55" s="687"/>
      <c r="QD55" s="687"/>
      <c r="QE55" s="687"/>
      <c r="QF55" s="687"/>
      <c r="QG55" s="687"/>
      <c r="QH55" s="687"/>
      <c r="QI55" s="687"/>
      <c r="QJ55" s="687"/>
      <c r="QK55" s="687"/>
      <c r="QL55" s="687"/>
      <c r="QM55" s="687"/>
      <c r="QN55" s="687"/>
      <c r="QO55" s="687"/>
      <c r="QP55" s="687"/>
      <c r="QQ55" s="687"/>
      <c r="QR55" s="687"/>
      <c r="QS55" s="687"/>
      <c r="QT55" s="687"/>
      <c r="QU55" s="687"/>
      <c r="QV55" s="687"/>
      <c r="QW55" s="687"/>
      <c r="QX55" s="687"/>
      <c r="QY55" s="687"/>
      <c r="QZ55" s="687"/>
      <c r="RA55" s="687"/>
      <c r="RB55" s="687"/>
      <c r="RC55" s="687"/>
      <c r="RD55" s="687"/>
      <c r="RE55" s="687"/>
      <c r="RF55" s="687"/>
      <c r="RG55" s="687"/>
      <c r="RH55" s="687"/>
      <c r="RI55" s="687"/>
      <c r="RJ55" s="687"/>
      <c r="RK55" s="687"/>
      <c r="RL55" s="687"/>
      <c r="RM55" s="687"/>
      <c r="RN55" s="687"/>
      <c r="RO55" s="687"/>
      <c r="RP55" s="687"/>
      <c r="RQ55" s="687"/>
      <c r="RR55" s="687"/>
      <c r="RS55" s="687"/>
      <c r="RT55" s="687"/>
      <c r="RU55" s="687"/>
      <c r="RV55" s="687"/>
      <c r="RW55" s="687"/>
      <c r="RX55" s="687"/>
      <c r="RY55" s="687"/>
      <c r="RZ55" s="687"/>
      <c r="SA55" s="687"/>
      <c r="SB55" s="687"/>
      <c r="SC55" s="687"/>
      <c r="SD55" s="687"/>
      <c r="SE55" s="687"/>
      <c r="SF55" s="687"/>
      <c r="SG55" s="687"/>
      <c r="SH55" s="687"/>
      <c r="SI55" s="687"/>
      <c r="SJ55" s="687"/>
      <c r="SK55" s="687"/>
      <c r="SL55" s="687"/>
      <c r="SM55" s="687"/>
      <c r="SN55" s="687"/>
      <c r="SO55" s="687"/>
      <c r="SP55" s="687"/>
      <c r="SQ55" s="687"/>
      <c r="SR55" s="687"/>
      <c r="SS55" s="687"/>
      <c r="ST55" s="687"/>
      <c r="SU55" s="687"/>
      <c r="SV55" s="687"/>
      <c r="SW55" s="687"/>
      <c r="SX55" s="687"/>
      <c r="SY55" s="687"/>
      <c r="SZ55" s="687"/>
      <c r="TA55" s="687"/>
      <c r="TB55" s="687"/>
      <c r="TC55" s="687"/>
      <c r="TD55" s="687"/>
      <c r="TE55" s="687"/>
      <c r="TF55" s="687"/>
      <c r="TG55" s="687"/>
      <c r="TH55" s="687"/>
      <c r="TI55" s="687"/>
      <c r="TJ55" s="687"/>
      <c r="TK55" s="687"/>
      <c r="TL55" s="687"/>
      <c r="TM55" s="687"/>
      <c r="TN55" s="687"/>
      <c r="TO55" s="687"/>
      <c r="TP55" s="687"/>
      <c r="TQ55" s="687"/>
      <c r="TR55" s="687"/>
      <c r="TS55" s="687"/>
      <c r="TT55" s="687"/>
      <c r="TU55" s="687"/>
      <c r="TV55" s="687"/>
      <c r="TW55" s="687"/>
      <c r="TX55" s="687"/>
      <c r="TY55" s="687"/>
      <c r="TZ55" s="687"/>
      <c r="UA55" s="687"/>
      <c r="UB55" s="687"/>
      <c r="UC55" s="687"/>
      <c r="UD55" s="687"/>
      <c r="UE55" s="687"/>
      <c r="UF55" s="687"/>
      <c r="UG55" s="687"/>
      <c r="UH55" s="687"/>
      <c r="UI55" s="687"/>
      <c r="UJ55" s="687"/>
      <c r="UK55" s="687"/>
      <c r="UL55" s="687"/>
      <c r="UM55" s="687"/>
      <c r="UN55" s="687"/>
      <c r="UO55" s="687"/>
      <c r="UP55" s="687"/>
      <c r="UQ55" s="687"/>
      <c r="UR55" s="687"/>
      <c r="US55" s="687"/>
      <c r="UT55" s="687"/>
      <c r="UU55" s="687"/>
      <c r="UV55" s="687"/>
      <c r="UW55" s="687"/>
      <c r="UX55" s="687"/>
      <c r="UY55" s="687"/>
      <c r="UZ55" s="687"/>
      <c r="VA55" s="687"/>
      <c r="VB55" s="687"/>
      <c r="VC55" s="687"/>
      <c r="VD55" s="687"/>
      <c r="VE55" s="687"/>
      <c r="VF55" s="687"/>
      <c r="VG55" s="687"/>
      <c r="VH55" s="687"/>
      <c r="VI55" s="687"/>
      <c r="VJ55" s="687"/>
      <c r="VK55" s="687"/>
      <c r="VL55" s="687"/>
      <c r="VM55" s="687"/>
      <c r="VN55" s="687"/>
      <c r="VO55" s="687"/>
      <c r="VP55" s="687"/>
      <c r="VQ55" s="687"/>
      <c r="VR55" s="687"/>
      <c r="VS55" s="687"/>
      <c r="VT55" s="687"/>
      <c r="VU55" s="687"/>
      <c r="VV55" s="687"/>
      <c r="VW55" s="687"/>
      <c r="VX55" s="687"/>
      <c r="VY55" s="687"/>
      <c r="VZ55" s="687"/>
      <c r="WA55" s="687"/>
      <c r="WB55" s="687"/>
      <c r="WC55" s="687"/>
      <c r="WD55" s="687"/>
      <c r="WE55" s="687"/>
      <c r="WF55" s="687"/>
      <c r="WG55" s="687"/>
      <c r="WH55" s="687"/>
      <c r="WI55" s="687"/>
      <c r="WJ55" s="687"/>
      <c r="WK55" s="687"/>
      <c r="WL55" s="687"/>
      <c r="WM55" s="687"/>
      <c r="WN55" s="687"/>
      <c r="WO55" s="687"/>
      <c r="WP55" s="687"/>
      <c r="WQ55" s="687"/>
      <c r="WR55" s="687"/>
      <c r="WS55" s="687"/>
      <c r="WT55" s="687"/>
      <c r="WU55" s="687"/>
      <c r="WV55" s="687"/>
      <c r="WW55" s="687"/>
      <c r="WX55" s="687"/>
      <c r="WY55" s="687"/>
      <c r="WZ55" s="687"/>
      <c r="XA55" s="687"/>
      <c r="XB55" s="687"/>
      <c r="XC55" s="687"/>
      <c r="XD55" s="687"/>
      <c r="XE55" s="687"/>
      <c r="XF55" s="687"/>
      <c r="XG55" s="687"/>
      <c r="XH55" s="687"/>
      <c r="XI55" s="687"/>
      <c r="XJ55" s="687"/>
      <c r="XK55" s="687"/>
      <c r="XL55" s="687"/>
      <c r="XM55" s="687"/>
      <c r="XN55" s="687"/>
      <c r="XO55" s="687"/>
      <c r="XP55" s="687"/>
      <c r="XQ55" s="687"/>
      <c r="XR55" s="687"/>
      <c r="XS55" s="687"/>
      <c r="XT55" s="687"/>
      <c r="XU55" s="687"/>
      <c r="XV55" s="687"/>
      <c r="XW55" s="687"/>
      <c r="XX55" s="687"/>
      <c r="XY55" s="687"/>
      <c r="XZ55" s="687"/>
      <c r="YA55" s="687"/>
      <c r="YB55" s="687"/>
      <c r="YC55" s="687"/>
      <c r="YD55" s="687"/>
      <c r="YE55" s="687"/>
      <c r="YF55" s="687"/>
      <c r="YG55" s="687"/>
      <c r="YH55" s="687"/>
      <c r="YI55" s="687"/>
      <c r="YJ55" s="687"/>
      <c r="YK55" s="687"/>
      <c r="YL55" s="687"/>
      <c r="YM55" s="687"/>
      <c r="YN55" s="687"/>
      <c r="YO55" s="687"/>
      <c r="YP55" s="687"/>
      <c r="YQ55" s="687"/>
      <c r="YR55" s="687"/>
      <c r="YS55" s="687"/>
      <c r="YT55" s="687"/>
      <c r="YU55" s="687"/>
      <c r="YV55" s="687"/>
      <c r="YW55" s="687"/>
      <c r="YX55" s="687"/>
      <c r="YY55" s="687"/>
      <c r="YZ55" s="687"/>
      <c r="ZA55" s="687"/>
      <c r="ZB55" s="687"/>
      <c r="ZC55" s="687"/>
      <c r="ZD55" s="687"/>
      <c r="ZE55" s="687"/>
      <c r="ZF55" s="687"/>
      <c r="ZG55" s="687"/>
      <c r="ZH55" s="687"/>
      <c r="ZI55" s="687"/>
      <c r="ZJ55" s="687"/>
      <c r="ZK55" s="687"/>
      <c r="ZL55" s="687"/>
      <c r="ZM55" s="687"/>
      <c r="ZN55" s="687"/>
      <c r="ZO55" s="687"/>
    </row>
    <row r="56" spans="1:691" s="626" customFormat="1">
      <c r="A56" s="687"/>
      <c r="B56" s="687"/>
      <c r="C56" s="687"/>
      <c r="D56" s="687"/>
      <c r="E56" s="687"/>
      <c r="F56" s="687"/>
      <c r="G56" s="687"/>
      <c r="H56" s="687"/>
      <c r="I56" s="688"/>
      <c r="J56" s="688"/>
      <c r="K56" s="688"/>
      <c r="L56" s="687"/>
      <c r="M56" s="687"/>
      <c r="N56" s="687"/>
      <c r="O56" s="687"/>
      <c r="P56" s="687"/>
      <c r="Q56" s="687"/>
      <c r="R56" s="687"/>
      <c r="S56" s="687"/>
      <c r="T56" s="687"/>
      <c r="U56" s="687"/>
      <c r="V56" s="687"/>
      <c r="W56" s="687"/>
      <c r="X56" s="687"/>
      <c r="Y56" s="687"/>
      <c r="Z56" s="687"/>
      <c r="AA56" s="687"/>
      <c r="AB56" s="687"/>
      <c r="AC56" s="687"/>
      <c r="AD56" s="687"/>
      <c r="AE56" s="687"/>
      <c r="AF56" s="687"/>
      <c r="AG56" s="687"/>
      <c r="AH56" s="687"/>
      <c r="AI56" s="687"/>
      <c r="AJ56" s="687"/>
      <c r="AK56" s="687"/>
      <c r="AL56" s="687"/>
      <c r="AM56" s="687"/>
      <c r="AN56" s="687"/>
      <c r="AO56" s="687"/>
      <c r="AP56" s="687"/>
      <c r="AQ56" s="687"/>
      <c r="AR56" s="687"/>
      <c r="AS56" s="687"/>
      <c r="AT56" s="687"/>
      <c r="AU56" s="687"/>
      <c r="AV56" s="687"/>
      <c r="AW56" s="687"/>
      <c r="AX56" s="687"/>
      <c r="AY56" s="687"/>
      <c r="AZ56" s="687"/>
      <c r="BA56" s="687"/>
      <c r="BB56" s="687"/>
      <c r="BC56" s="687"/>
      <c r="BD56" s="687"/>
      <c r="BE56" s="687"/>
      <c r="BF56" s="687"/>
      <c r="BG56" s="687"/>
      <c r="BH56" s="687"/>
      <c r="BI56" s="687"/>
      <c r="BJ56" s="687"/>
      <c r="BK56" s="687"/>
      <c r="BL56" s="687"/>
      <c r="BM56" s="687"/>
      <c r="BN56" s="687"/>
      <c r="BO56" s="687"/>
      <c r="BP56" s="687"/>
      <c r="BQ56" s="687"/>
      <c r="BR56" s="687"/>
      <c r="BS56" s="687"/>
      <c r="BT56" s="687"/>
      <c r="BU56" s="687"/>
      <c r="BV56" s="687"/>
      <c r="BW56" s="687"/>
      <c r="BX56" s="687"/>
      <c r="BY56" s="687"/>
      <c r="BZ56" s="687"/>
      <c r="CA56" s="687"/>
      <c r="CB56" s="687"/>
      <c r="CC56" s="687"/>
      <c r="CD56" s="687"/>
      <c r="CE56" s="687"/>
      <c r="CF56" s="687"/>
      <c r="CG56" s="687"/>
      <c r="CH56" s="687"/>
      <c r="CI56" s="687"/>
      <c r="CJ56" s="687"/>
      <c r="CK56" s="687"/>
      <c r="CL56" s="687"/>
      <c r="CM56" s="687"/>
      <c r="CN56" s="687"/>
      <c r="CO56" s="687"/>
      <c r="CP56" s="687"/>
      <c r="CQ56" s="687"/>
      <c r="CR56" s="687"/>
      <c r="CS56" s="687"/>
      <c r="CT56" s="687"/>
      <c r="CU56" s="687"/>
      <c r="CV56" s="687"/>
      <c r="CW56" s="687"/>
      <c r="CX56" s="687"/>
      <c r="CY56" s="687"/>
      <c r="CZ56" s="687"/>
      <c r="DA56" s="687"/>
      <c r="DB56" s="687"/>
      <c r="DC56" s="687"/>
      <c r="DD56" s="687"/>
      <c r="DE56" s="687"/>
      <c r="DF56" s="687"/>
      <c r="DG56" s="687"/>
      <c r="DH56" s="687"/>
      <c r="DI56" s="687"/>
      <c r="DJ56" s="687"/>
      <c r="DK56" s="687"/>
      <c r="DL56" s="687"/>
      <c r="DM56" s="687"/>
      <c r="DN56" s="687"/>
      <c r="DO56" s="687"/>
      <c r="DP56" s="687"/>
      <c r="DQ56" s="687"/>
      <c r="DR56" s="687"/>
      <c r="DS56" s="687"/>
      <c r="DT56" s="687"/>
      <c r="DU56" s="687"/>
      <c r="DV56" s="687"/>
      <c r="DW56" s="687"/>
      <c r="DX56" s="687"/>
      <c r="DY56" s="687"/>
      <c r="DZ56" s="687"/>
      <c r="EA56" s="687"/>
      <c r="EB56" s="687"/>
      <c r="EC56" s="687"/>
      <c r="ED56" s="687"/>
      <c r="EE56" s="687"/>
      <c r="EF56" s="687"/>
      <c r="EG56" s="687"/>
      <c r="EH56" s="687"/>
      <c r="EI56" s="687"/>
      <c r="EJ56" s="687"/>
      <c r="EK56" s="687"/>
      <c r="EL56" s="687"/>
      <c r="EM56" s="687"/>
      <c r="EN56" s="687"/>
      <c r="EO56" s="687"/>
      <c r="EP56" s="687"/>
      <c r="EQ56" s="687"/>
      <c r="ER56" s="687"/>
      <c r="ES56" s="687"/>
      <c r="ET56" s="687"/>
      <c r="EU56" s="687"/>
      <c r="EV56" s="687"/>
      <c r="EW56" s="687"/>
      <c r="EX56" s="687"/>
      <c r="EY56" s="687"/>
      <c r="EZ56" s="687"/>
      <c r="FA56" s="687"/>
      <c r="FB56" s="687"/>
      <c r="FC56" s="687"/>
      <c r="FD56" s="687"/>
      <c r="FE56" s="687"/>
      <c r="FF56" s="687"/>
      <c r="FG56" s="687"/>
      <c r="FH56" s="687"/>
      <c r="FI56" s="687"/>
      <c r="FJ56" s="687"/>
      <c r="FK56" s="687"/>
      <c r="FL56" s="687"/>
      <c r="FM56" s="687"/>
      <c r="FN56" s="687"/>
      <c r="FO56" s="687"/>
      <c r="FP56" s="687"/>
      <c r="FQ56" s="687"/>
      <c r="FR56" s="687"/>
      <c r="FS56" s="687"/>
      <c r="FT56" s="687"/>
      <c r="FU56" s="687"/>
      <c r="FV56" s="687"/>
      <c r="FW56" s="687"/>
      <c r="FX56" s="687"/>
      <c r="FY56" s="687"/>
      <c r="FZ56" s="687"/>
      <c r="GA56" s="687"/>
      <c r="GB56" s="687"/>
      <c r="GC56" s="687"/>
      <c r="GD56" s="687"/>
      <c r="GE56" s="687"/>
      <c r="GF56" s="687"/>
      <c r="GG56" s="687"/>
      <c r="GH56" s="687"/>
      <c r="GI56" s="687"/>
      <c r="GJ56" s="687"/>
      <c r="GK56" s="687"/>
      <c r="GL56" s="687"/>
      <c r="GM56" s="687"/>
      <c r="GN56" s="687"/>
      <c r="GO56" s="687"/>
      <c r="GP56" s="687"/>
      <c r="GQ56" s="687"/>
      <c r="GR56" s="687"/>
      <c r="GS56" s="687"/>
      <c r="GT56" s="687"/>
      <c r="GU56" s="687"/>
      <c r="GV56" s="687"/>
      <c r="GW56" s="687"/>
      <c r="GX56" s="687"/>
      <c r="GY56" s="687"/>
      <c r="GZ56" s="687"/>
      <c r="HA56" s="687"/>
      <c r="HB56" s="687"/>
      <c r="HC56" s="687"/>
      <c r="HD56" s="687"/>
      <c r="HE56" s="687"/>
      <c r="HF56" s="687"/>
      <c r="HG56" s="687"/>
      <c r="HH56" s="687"/>
      <c r="HI56" s="687"/>
      <c r="HJ56" s="687"/>
      <c r="HK56" s="687"/>
      <c r="HL56" s="687"/>
      <c r="HM56" s="687"/>
      <c r="HN56" s="687"/>
      <c r="HO56" s="687"/>
      <c r="HP56" s="687"/>
      <c r="HQ56" s="687"/>
      <c r="HR56" s="687"/>
      <c r="HS56" s="687"/>
      <c r="HT56" s="687"/>
      <c r="HU56" s="687"/>
      <c r="HV56" s="687"/>
      <c r="HW56" s="687"/>
      <c r="HX56" s="687"/>
      <c r="HY56" s="687"/>
      <c r="HZ56" s="687"/>
      <c r="IA56" s="687"/>
      <c r="IB56" s="687"/>
      <c r="IC56" s="687"/>
      <c r="ID56" s="687"/>
      <c r="IE56" s="687"/>
      <c r="IF56" s="687"/>
      <c r="IG56" s="687"/>
      <c r="IH56" s="687"/>
      <c r="II56" s="687"/>
      <c r="IJ56" s="687"/>
      <c r="IK56" s="687"/>
      <c r="IL56" s="687"/>
      <c r="IM56" s="687"/>
      <c r="IN56" s="687"/>
      <c r="IO56" s="687"/>
      <c r="IP56" s="687"/>
      <c r="IQ56" s="687"/>
      <c r="IR56" s="687"/>
      <c r="IS56" s="687"/>
      <c r="IT56" s="687"/>
      <c r="IU56" s="687"/>
      <c r="IV56" s="687"/>
      <c r="IW56" s="687"/>
      <c r="IX56" s="687"/>
      <c r="IY56" s="687"/>
      <c r="IZ56" s="687"/>
      <c r="JA56" s="687"/>
      <c r="JB56" s="687"/>
      <c r="JC56" s="687"/>
      <c r="JD56" s="687"/>
      <c r="JE56" s="687"/>
      <c r="JF56" s="687"/>
      <c r="JG56" s="687"/>
      <c r="JH56" s="687"/>
      <c r="JI56" s="687"/>
      <c r="JJ56" s="687"/>
      <c r="JK56" s="687"/>
      <c r="JL56" s="687"/>
      <c r="JM56" s="687"/>
      <c r="JN56" s="687"/>
      <c r="JO56" s="687"/>
      <c r="JP56" s="687"/>
      <c r="JQ56" s="687"/>
      <c r="JR56" s="687"/>
      <c r="JS56" s="687"/>
      <c r="JT56" s="687"/>
      <c r="JU56" s="687"/>
      <c r="JV56" s="687"/>
      <c r="JW56" s="687"/>
      <c r="JX56" s="687"/>
      <c r="JY56" s="687"/>
      <c r="JZ56" s="687"/>
      <c r="KA56" s="687"/>
      <c r="KB56" s="687"/>
      <c r="KC56" s="687"/>
      <c r="KD56" s="687"/>
      <c r="KE56" s="687"/>
      <c r="KF56" s="687"/>
      <c r="KG56" s="687"/>
      <c r="KH56" s="687"/>
      <c r="KI56" s="687"/>
      <c r="KJ56" s="687"/>
      <c r="KK56" s="687"/>
      <c r="KL56" s="687"/>
      <c r="KM56" s="687"/>
      <c r="KN56" s="687"/>
      <c r="KO56" s="687"/>
      <c r="KP56" s="687"/>
      <c r="KQ56" s="687"/>
      <c r="KR56" s="687"/>
      <c r="KS56" s="687"/>
      <c r="KT56" s="687"/>
      <c r="KU56" s="687"/>
      <c r="KV56" s="687"/>
      <c r="KW56" s="687"/>
      <c r="KX56" s="687"/>
      <c r="KY56" s="687"/>
      <c r="KZ56" s="687"/>
      <c r="LA56" s="687"/>
      <c r="LB56" s="687"/>
      <c r="LC56" s="687"/>
      <c r="LD56" s="687"/>
      <c r="LE56" s="687"/>
      <c r="LF56" s="687"/>
      <c r="LG56" s="687"/>
      <c r="LH56" s="687"/>
      <c r="LI56" s="687"/>
      <c r="LJ56" s="687"/>
      <c r="LK56" s="687"/>
      <c r="LL56" s="687"/>
      <c r="LM56" s="687"/>
      <c r="LN56" s="687"/>
      <c r="LO56" s="687"/>
      <c r="LP56" s="687"/>
      <c r="LQ56" s="687"/>
      <c r="LR56" s="687"/>
      <c r="LS56" s="687"/>
      <c r="LT56" s="687"/>
      <c r="LU56" s="687"/>
      <c r="LV56" s="687"/>
      <c r="LW56" s="687"/>
      <c r="LX56" s="687"/>
      <c r="LY56" s="687"/>
      <c r="LZ56" s="687"/>
      <c r="MA56" s="687"/>
      <c r="MB56" s="687"/>
      <c r="MC56" s="687"/>
      <c r="MD56" s="687"/>
      <c r="ME56" s="687"/>
      <c r="MF56" s="687"/>
      <c r="MG56" s="687"/>
      <c r="MH56" s="687"/>
      <c r="MI56" s="687"/>
      <c r="MJ56" s="687"/>
      <c r="MK56" s="687"/>
      <c r="ML56" s="687"/>
      <c r="MM56" s="687"/>
      <c r="MN56" s="687"/>
      <c r="MO56" s="687"/>
      <c r="MP56" s="687"/>
      <c r="MQ56" s="687"/>
      <c r="MR56" s="687"/>
      <c r="MS56" s="687"/>
      <c r="MT56" s="687"/>
      <c r="MU56" s="687"/>
      <c r="MV56" s="687"/>
      <c r="MW56" s="687"/>
      <c r="MX56" s="687"/>
      <c r="MY56" s="687"/>
      <c r="MZ56" s="687"/>
      <c r="NA56" s="687"/>
      <c r="NB56" s="687"/>
      <c r="NC56" s="687"/>
      <c r="ND56" s="687"/>
      <c r="NE56" s="687"/>
      <c r="NF56" s="687"/>
      <c r="NG56" s="687"/>
      <c r="NH56" s="687"/>
      <c r="NI56" s="687"/>
      <c r="NJ56" s="687"/>
      <c r="NK56" s="687"/>
      <c r="NL56" s="687"/>
      <c r="NM56" s="687"/>
      <c r="NN56" s="687"/>
      <c r="NO56" s="687"/>
      <c r="NP56" s="687"/>
      <c r="NQ56" s="687"/>
      <c r="NR56" s="687"/>
      <c r="NS56" s="687"/>
      <c r="NT56" s="687"/>
      <c r="NU56" s="687"/>
      <c r="NV56" s="687"/>
      <c r="NW56" s="687"/>
      <c r="NX56" s="687"/>
      <c r="NY56" s="687"/>
      <c r="NZ56" s="687"/>
      <c r="OA56" s="687"/>
      <c r="OB56" s="687"/>
      <c r="OC56" s="687"/>
      <c r="OD56" s="687"/>
      <c r="OE56" s="687"/>
      <c r="OF56" s="687"/>
      <c r="OG56" s="687"/>
      <c r="OH56" s="687"/>
      <c r="OI56" s="687"/>
      <c r="OJ56" s="687"/>
      <c r="OK56" s="687"/>
      <c r="OL56" s="687"/>
      <c r="OM56" s="687"/>
      <c r="ON56" s="687"/>
      <c r="OO56" s="687"/>
      <c r="OP56" s="687"/>
      <c r="OQ56" s="687"/>
      <c r="OR56" s="687"/>
      <c r="OS56" s="687"/>
      <c r="OT56" s="687"/>
      <c r="OU56" s="687"/>
      <c r="OV56" s="687"/>
      <c r="OW56" s="687"/>
      <c r="OX56" s="687"/>
      <c r="OY56" s="687"/>
      <c r="OZ56" s="687"/>
      <c r="PA56" s="687"/>
      <c r="PB56" s="687"/>
      <c r="PC56" s="687"/>
      <c r="PD56" s="687"/>
      <c r="PE56" s="687"/>
      <c r="PF56" s="687"/>
      <c r="PG56" s="687"/>
      <c r="PH56" s="687"/>
      <c r="PI56" s="687"/>
      <c r="PJ56" s="687"/>
      <c r="PK56" s="687"/>
      <c r="PL56" s="687"/>
      <c r="PM56" s="687"/>
      <c r="PN56" s="687"/>
      <c r="PO56" s="687"/>
      <c r="PP56" s="687"/>
      <c r="PQ56" s="687"/>
      <c r="PR56" s="687"/>
      <c r="PS56" s="687"/>
      <c r="PT56" s="687"/>
      <c r="PU56" s="687"/>
      <c r="PV56" s="687"/>
      <c r="PW56" s="687"/>
      <c r="PX56" s="687"/>
      <c r="PY56" s="687"/>
      <c r="PZ56" s="687"/>
      <c r="QA56" s="687"/>
      <c r="QB56" s="687"/>
      <c r="QC56" s="687"/>
      <c r="QD56" s="687"/>
      <c r="QE56" s="687"/>
      <c r="QF56" s="687"/>
      <c r="QG56" s="687"/>
      <c r="QH56" s="687"/>
      <c r="QI56" s="687"/>
      <c r="QJ56" s="687"/>
      <c r="QK56" s="687"/>
      <c r="QL56" s="687"/>
      <c r="QM56" s="687"/>
      <c r="QN56" s="687"/>
      <c r="QO56" s="687"/>
      <c r="QP56" s="687"/>
      <c r="QQ56" s="687"/>
      <c r="QR56" s="687"/>
      <c r="QS56" s="687"/>
      <c r="QT56" s="687"/>
      <c r="QU56" s="687"/>
      <c r="QV56" s="687"/>
      <c r="QW56" s="687"/>
      <c r="QX56" s="687"/>
      <c r="QY56" s="687"/>
      <c r="QZ56" s="687"/>
      <c r="RA56" s="687"/>
      <c r="RB56" s="687"/>
      <c r="RC56" s="687"/>
      <c r="RD56" s="687"/>
      <c r="RE56" s="687"/>
      <c r="RF56" s="687"/>
      <c r="RG56" s="687"/>
      <c r="RH56" s="687"/>
      <c r="RI56" s="687"/>
      <c r="RJ56" s="687"/>
      <c r="RK56" s="687"/>
      <c r="RL56" s="687"/>
      <c r="RM56" s="687"/>
      <c r="RN56" s="687"/>
      <c r="RO56" s="687"/>
      <c r="RP56" s="687"/>
      <c r="RQ56" s="687"/>
      <c r="RR56" s="687"/>
      <c r="RS56" s="687"/>
      <c r="RT56" s="687"/>
      <c r="RU56" s="687"/>
      <c r="RV56" s="687"/>
      <c r="RW56" s="687"/>
      <c r="RX56" s="687"/>
      <c r="RY56" s="687"/>
      <c r="RZ56" s="687"/>
      <c r="SA56" s="687"/>
      <c r="SB56" s="687"/>
      <c r="SC56" s="687"/>
      <c r="SD56" s="687"/>
      <c r="SE56" s="687"/>
      <c r="SF56" s="687"/>
      <c r="SG56" s="687"/>
      <c r="SH56" s="687"/>
      <c r="SI56" s="687"/>
      <c r="SJ56" s="687"/>
      <c r="SK56" s="687"/>
      <c r="SL56" s="687"/>
      <c r="SM56" s="687"/>
      <c r="SN56" s="687"/>
      <c r="SO56" s="687"/>
      <c r="SP56" s="687"/>
      <c r="SQ56" s="687"/>
      <c r="SR56" s="687"/>
      <c r="SS56" s="687"/>
      <c r="ST56" s="687"/>
      <c r="SU56" s="687"/>
      <c r="SV56" s="687"/>
      <c r="SW56" s="687"/>
      <c r="SX56" s="687"/>
      <c r="SY56" s="687"/>
      <c r="SZ56" s="687"/>
      <c r="TA56" s="687"/>
      <c r="TB56" s="687"/>
      <c r="TC56" s="687"/>
      <c r="TD56" s="687"/>
      <c r="TE56" s="687"/>
      <c r="TF56" s="687"/>
      <c r="TG56" s="687"/>
      <c r="TH56" s="687"/>
      <c r="TI56" s="687"/>
      <c r="TJ56" s="687"/>
      <c r="TK56" s="687"/>
      <c r="TL56" s="687"/>
      <c r="TM56" s="687"/>
      <c r="TN56" s="687"/>
      <c r="TO56" s="687"/>
      <c r="TP56" s="687"/>
      <c r="TQ56" s="687"/>
      <c r="TR56" s="687"/>
      <c r="TS56" s="687"/>
      <c r="TT56" s="687"/>
      <c r="TU56" s="687"/>
      <c r="TV56" s="687"/>
      <c r="TW56" s="687"/>
      <c r="TX56" s="687"/>
      <c r="TY56" s="687"/>
      <c r="TZ56" s="687"/>
      <c r="UA56" s="687"/>
      <c r="UB56" s="687"/>
      <c r="UC56" s="687"/>
      <c r="UD56" s="687"/>
      <c r="UE56" s="687"/>
      <c r="UF56" s="687"/>
      <c r="UG56" s="687"/>
      <c r="UH56" s="687"/>
      <c r="UI56" s="687"/>
      <c r="UJ56" s="687"/>
      <c r="UK56" s="687"/>
      <c r="UL56" s="687"/>
      <c r="UM56" s="687"/>
      <c r="UN56" s="687"/>
      <c r="UO56" s="687"/>
      <c r="UP56" s="687"/>
      <c r="UQ56" s="687"/>
      <c r="UR56" s="687"/>
      <c r="US56" s="687"/>
      <c r="UT56" s="687"/>
      <c r="UU56" s="687"/>
      <c r="UV56" s="687"/>
      <c r="UW56" s="687"/>
      <c r="UX56" s="687"/>
      <c r="UY56" s="687"/>
      <c r="UZ56" s="687"/>
      <c r="VA56" s="687"/>
      <c r="VB56" s="687"/>
      <c r="VC56" s="687"/>
      <c r="VD56" s="687"/>
      <c r="VE56" s="687"/>
      <c r="VF56" s="687"/>
      <c r="VG56" s="687"/>
      <c r="VH56" s="687"/>
      <c r="VI56" s="687"/>
      <c r="VJ56" s="687"/>
      <c r="VK56" s="687"/>
      <c r="VL56" s="687"/>
      <c r="VM56" s="687"/>
      <c r="VN56" s="687"/>
      <c r="VO56" s="687"/>
      <c r="VP56" s="687"/>
      <c r="VQ56" s="687"/>
      <c r="VR56" s="687"/>
      <c r="VS56" s="687"/>
      <c r="VT56" s="687"/>
      <c r="VU56" s="687"/>
      <c r="VV56" s="687"/>
      <c r="VW56" s="687"/>
      <c r="VX56" s="687"/>
      <c r="VY56" s="687"/>
      <c r="VZ56" s="687"/>
      <c r="WA56" s="687"/>
      <c r="WB56" s="687"/>
      <c r="WC56" s="687"/>
      <c r="WD56" s="687"/>
      <c r="WE56" s="687"/>
      <c r="WF56" s="687"/>
      <c r="WG56" s="687"/>
      <c r="WH56" s="687"/>
      <c r="WI56" s="687"/>
      <c r="WJ56" s="687"/>
      <c r="WK56" s="687"/>
      <c r="WL56" s="687"/>
      <c r="WM56" s="687"/>
      <c r="WN56" s="687"/>
      <c r="WO56" s="687"/>
      <c r="WP56" s="687"/>
      <c r="WQ56" s="687"/>
      <c r="WR56" s="687"/>
      <c r="WS56" s="687"/>
      <c r="WT56" s="687"/>
      <c r="WU56" s="687"/>
      <c r="WV56" s="687"/>
      <c r="WW56" s="687"/>
      <c r="WX56" s="687"/>
      <c r="WY56" s="687"/>
      <c r="WZ56" s="687"/>
      <c r="XA56" s="687"/>
      <c r="XB56" s="687"/>
      <c r="XC56" s="687"/>
      <c r="XD56" s="687"/>
      <c r="XE56" s="687"/>
      <c r="XF56" s="687"/>
      <c r="XG56" s="687"/>
      <c r="XH56" s="687"/>
      <c r="XI56" s="687"/>
      <c r="XJ56" s="687"/>
      <c r="XK56" s="687"/>
      <c r="XL56" s="687"/>
      <c r="XM56" s="687"/>
      <c r="XN56" s="687"/>
      <c r="XO56" s="687"/>
      <c r="XP56" s="687"/>
      <c r="XQ56" s="687"/>
      <c r="XR56" s="687"/>
      <c r="XS56" s="687"/>
      <c r="XT56" s="687"/>
      <c r="XU56" s="687"/>
      <c r="XV56" s="687"/>
      <c r="XW56" s="687"/>
      <c r="XX56" s="687"/>
      <c r="XY56" s="687"/>
      <c r="XZ56" s="687"/>
      <c r="YA56" s="687"/>
      <c r="YB56" s="687"/>
      <c r="YC56" s="687"/>
      <c r="YD56" s="687"/>
      <c r="YE56" s="687"/>
      <c r="YF56" s="687"/>
      <c r="YG56" s="687"/>
      <c r="YH56" s="687"/>
      <c r="YI56" s="687"/>
      <c r="YJ56" s="687"/>
      <c r="YK56" s="687"/>
      <c r="YL56" s="687"/>
      <c r="YM56" s="687"/>
      <c r="YN56" s="687"/>
      <c r="YO56" s="687"/>
      <c r="YP56" s="687"/>
      <c r="YQ56" s="687"/>
      <c r="YR56" s="687"/>
      <c r="YS56" s="687"/>
      <c r="YT56" s="687"/>
      <c r="YU56" s="687"/>
      <c r="YV56" s="687"/>
      <c r="YW56" s="687"/>
      <c r="YX56" s="687"/>
      <c r="YY56" s="687"/>
      <c r="YZ56" s="687"/>
      <c r="ZA56" s="687"/>
      <c r="ZB56" s="687"/>
      <c r="ZC56" s="687"/>
      <c r="ZD56" s="687"/>
      <c r="ZE56" s="687"/>
      <c r="ZF56" s="687"/>
      <c r="ZG56" s="687"/>
      <c r="ZH56" s="687"/>
      <c r="ZI56" s="687"/>
      <c r="ZJ56" s="687"/>
      <c r="ZK56" s="687"/>
      <c r="ZL56" s="687"/>
      <c r="ZM56" s="687"/>
      <c r="ZN56" s="687"/>
      <c r="ZO56" s="687"/>
    </row>
    <row r="57" spans="1:691" s="626" customFormat="1" hidden="1">
      <c r="A57" s="687"/>
      <c r="B57" s="687"/>
      <c r="C57" s="687"/>
      <c r="D57" s="687"/>
      <c r="E57" s="687"/>
      <c r="F57" s="687"/>
      <c r="G57" s="687"/>
      <c r="H57" s="687"/>
      <c r="I57" s="688"/>
      <c r="J57" s="688"/>
      <c r="K57" s="688"/>
      <c r="L57" s="687"/>
      <c r="M57" s="687"/>
      <c r="N57" s="687"/>
      <c r="O57" s="687"/>
      <c r="P57" s="687"/>
      <c r="Q57" s="687"/>
      <c r="R57" s="687"/>
      <c r="S57" s="687"/>
      <c r="T57" s="687"/>
      <c r="U57" s="687"/>
      <c r="V57" s="687"/>
      <c r="W57" s="687"/>
      <c r="X57" s="687"/>
      <c r="Y57" s="687"/>
      <c r="Z57" s="687"/>
      <c r="AA57" s="687"/>
      <c r="AB57" s="687"/>
      <c r="AC57" s="687"/>
      <c r="AD57" s="687"/>
      <c r="AE57" s="687"/>
      <c r="AF57" s="687"/>
      <c r="AG57" s="687"/>
      <c r="AH57" s="687"/>
      <c r="AI57" s="687"/>
      <c r="AJ57" s="687"/>
      <c r="AK57" s="687"/>
      <c r="AL57" s="687"/>
      <c r="AM57" s="687"/>
      <c r="AN57" s="687"/>
      <c r="AO57" s="687"/>
      <c r="AP57" s="687"/>
      <c r="AQ57" s="687"/>
      <c r="AR57" s="687"/>
      <c r="AS57" s="687"/>
      <c r="AT57" s="687"/>
      <c r="AU57" s="687"/>
      <c r="AV57" s="687"/>
      <c r="AW57" s="687"/>
      <c r="AX57" s="687"/>
      <c r="AY57" s="687"/>
      <c r="AZ57" s="687"/>
      <c r="BA57" s="687"/>
      <c r="BB57" s="687"/>
      <c r="BC57" s="687"/>
      <c r="BD57" s="687"/>
      <c r="BE57" s="687"/>
      <c r="BF57" s="687"/>
      <c r="BG57" s="687"/>
      <c r="BH57" s="687"/>
      <c r="BI57" s="687"/>
      <c r="BJ57" s="687"/>
      <c r="BK57" s="687"/>
      <c r="BL57" s="687"/>
      <c r="BM57" s="687"/>
      <c r="BN57" s="687"/>
      <c r="BO57" s="687"/>
      <c r="BP57" s="687"/>
      <c r="BQ57" s="687"/>
      <c r="BR57" s="687"/>
      <c r="BS57" s="687"/>
      <c r="BT57" s="687"/>
      <c r="BU57" s="687"/>
      <c r="BV57" s="687"/>
      <c r="BW57" s="687"/>
      <c r="BX57" s="687"/>
      <c r="BY57" s="687"/>
      <c r="BZ57" s="687"/>
      <c r="CA57" s="687"/>
      <c r="CB57" s="687"/>
      <c r="CC57" s="687"/>
      <c r="CD57" s="687"/>
      <c r="CE57" s="687"/>
      <c r="CF57" s="687"/>
      <c r="CG57" s="687"/>
      <c r="CH57" s="687"/>
      <c r="CI57" s="687"/>
      <c r="CJ57" s="687"/>
      <c r="CK57" s="687"/>
      <c r="CL57" s="687"/>
      <c r="CM57" s="687"/>
      <c r="CN57" s="687"/>
      <c r="CO57" s="687"/>
      <c r="CP57" s="687"/>
      <c r="CQ57" s="687"/>
      <c r="CR57" s="687"/>
      <c r="CS57" s="687"/>
      <c r="CT57" s="687"/>
      <c r="CU57" s="687"/>
      <c r="CV57" s="687"/>
      <c r="CW57" s="687"/>
      <c r="CX57" s="687"/>
      <c r="CY57" s="687"/>
      <c r="CZ57" s="687"/>
      <c r="DA57" s="687"/>
      <c r="DB57" s="687"/>
      <c r="DC57" s="687"/>
      <c r="DD57" s="687"/>
      <c r="DE57" s="687"/>
      <c r="DF57" s="687"/>
      <c r="DG57" s="687"/>
      <c r="DH57" s="687"/>
      <c r="DI57" s="687"/>
      <c r="DJ57" s="687"/>
      <c r="DK57" s="687"/>
      <c r="DL57" s="687"/>
      <c r="DM57" s="687"/>
      <c r="DN57" s="687"/>
      <c r="DO57" s="687"/>
      <c r="DP57" s="687"/>
      <c r="DQ57" s="687"/>
      <c r="DR57" s="687"/>
      <c r="DS57" s="687"/>
      <c r="DT57" s="687"/>
      <c r="DU57" s="687"/>
      <c r="DV57" s="687"/>
      <c r="DW57" s="687"/>
      <c r="DX57" s="687"/>
      <c r="DY57" s="687"/>
      <c r="DZ57" s="687"/>
      <c r="EA57" s="687"/>
      <c r="EB57" s="687"/>
      <c r="EC57" s="687"/>
      <c r="ED57" s="687"/>
      <c r="EE57" s="687"/>
      <c r="EF57" s="687"/>
      <c r="EG57" s="687"/>
      <c r="EH57" s="687"/>
      <c r="EI57" s="687"/>
      <c r="EJ57" s="687"/>
      <c r="EK57" s="687"/>
      <c r="EL57" s="687"/>
      <c r="EM57" s="687"/>
      <c r="EN57" s="687"/>
      <c r="EO57" s="687"/>
      <c r="EP57" s="687"/>
      <c r="EQ57" s="687"/>
      <c r="ER57" s="687"/>
      <c r="ES57" s="687"/>
      <c r="ET57" s="687"/>
      <c r="EU57" s="687"/>
      <c r="EV57" s="687"/>
      <c r="EW57" s="687"/>
      <c r="EX57" s="687"/>
      <c r="EY57" s="687"/>
      <c r="EZ57" s="687"/>
      <c r="FA57" s="687"/>
      <c r="FB57" s="687"/>
      <c r="FC57" s="687"/>
      <c r="FD57" s="687"/>
      <c r="FE57" s="687"/>
      <c r="FF57" s="687"/>
      <c r="FG57" s="687"/>
      <c r="FH57" s="687"/>
      <c r="FI57" s="687"/>
      <c r="FJ57" s="687"/>
      <c r="FK57" s="687"/>
      <c r="FL57" s="687"/>
      <c r="FM57" s="687"/>
      <c r="FN57" s="687"/>
      <c r="FO57" s="687"/>
      <c r="FP57" s="687"/>
      <c r="FQ57" s="687"/>
      <c r="FR57" s="687"/>
      <c r="FS57" s="687"/>
      <c r="FT57" s="687"/>
      <c r="FU57" s="687"/>
      <c r="FV57" s="687"/>
      <c r="FW57" s="687"/>
      <c r="FX57" s="687"/>
      <c r="FY57" s="687"/>
      <c r="FZ57" s="687"/>
      <c r="GA57" s="687"/>
      <c r="GB57" s="687"/>
      <c r="GC57" s="687"/>
      <c r="GD57" s="687"/>
      <c r="GE57" s="687"/>
      <c r="GF57" s="687"/>
      <c r="GG57" s="687"/>
      <c r="GH57" s="687"/>
      <c r="GI57" s="687"/>
      <c r="GJ57" s="687"/>
      <c r="GK57" s="687"/>
      <c r="GL57" s="687"/>
      <c r="GM57" s="687"/>
      <c r="GN57" s="687"/>
      <c r="GO57" s="687"/>
      <c r="GP57" s="687"/>
      <c r="GQ57" s="687"/>
      <c r="GR57" s="687"/>
      <c r="GS57" s="687"/>
      <c r="GT57" s="687"/>
      <c r="GU57" s="687"/>
      <c r="GV57" s="687"/>
      <c r="GW57" s="687"/>
      <c r="GX57" s="687"/>
      <c r="GY57" s="687"/>
      <c r="GZ57" s="687"/>
      <c r="HA57" s="687"/>
      <c r="HB57" s="687"/>
      <c r="HC57" s="687"/>
      <c r="HD57" s="687"/>
      <c r="HE57" s="687"/>
      <c r="HF57" s="687"/>
      <c r="HG57" s="687"/>
      <c r="HH57" s="687"/>
      <c r="HI57" s="687"/>
      <c r="HJ57" s="687"/>
      <c r="HK57" s="687"/>
      <c r="HL57" s="687"/>
      <c r="HM57" s="687"/>
      <c r="HN57" s="687"/>
      <c r="HO57" s="687"/>
      <c r="HP57" s="687"/>
      <c r="HQ57" s="687"/>
      <c r="HR57" s="687"/>
      <c r="HS57" s="687"/>
      <c r="HT57" s="687"/>
      <c r="HU57" s="687"/>
      <c r="HV57" s="687"/>
      <c r="HW57" s="687"/>
      <c r="HX57" s="687"/>
      <c r="HY57" s="687"/>
      <c r="HZ57" s="687"/>
      <c r="IA57" s="687"/>
      <c r="IB57" s="687"/>
      <c r="IC57" s="687"/>
      <c r="ID57" s="687"/>
      <c r="IE57" s="687"/>
      <c r="IF57" s="687"/>
      <c r="IG57" s="687"/>
      <c r="IH57" s="687"/>
      <c r="II57" s="687"/>
      <c r="IJ57" s="687"/>
      <c r="IK57" s="687"/>
      <c r="IL57" s="687"/>
      <c r="IM57" s="687"/>
      <c r="IN57" s="687"/>
      <c r="IO57" s="687"/>
      <c r="IP57" s="687"/>
      <c r="IQ57" s="687"/>
      <c r="IR57" s="687"/>
      <c r="IS57" s="687"/>
      <c r="IT57" s="687"/>
      <c r="IU57" s="687"/>
      <c r="IV57" s="687"/>
      <c r="IW57" s="687"/>
      <c r="IX57" s="687"/>
      <c r="IY57" s="687"/>
      <c r="IZ57" s="687"/>
      <c r="JA57" s="687"/>
      <c r="JB57" s="687"/>
      <c r="JC57" s="687"/>
      <c r="JD57" s="687"/>
      <c r="JE57" s="687"/>
      <c r="JF57" s="687"/>
      <c r="JG57" s="687"/>
      <c r="JH57" s="687"/>
      <c r="JI57" s="687"/>
      <c r="JJ57" s="687"/>
      <c r="JK57" s="687"/>
      <c r="JL57" s="687"/>
      <c r="JM57" s="687"/>
      <c r="JN57" s="687"/>
      <c r="JO57" s="687"/>
      <c r="JP57" s="687"/>
      <c r="JQ57" s="687"/>
      <c r="JR57" s="687"/>
      <c r="JS57" s="687"/>
      <c r="JT57" s="687"/>
      <c r="JU57" s="687"/>
      <c r="JV57" s="687"/>
      <c r="JW57" s="687"/>
      <c r="JX57" s="687"/>
      <c r="JY57" s="687"/>
      <c r="JZ57" s="687"/>
      <c r="KA57" s="687"/>
      <c r="KB57" s="687"/>
      <c r="KC57" s="687"/>
      <c r="KD57" s="687"/>
      <c r="KE57" s="687"/>
      <c r="KF57" s="687"/>
      <c r="KG57" s="687"/>
      <c r="KH57" s="687"/>
      <c r="KI57" s="687"/>
      <c r="KJ57" s="687"/>
      <c r="KK57" s="687"/>
      <c r="KL57" s="687"/>
      <c r="KM57" s="687"/>
      <c r="KN57" s="687"/>
      <c r="KO57" s="687"/>
      <c r="KP57" s="687"/>
      <c r="KQ57" s="687"/>
      <c r="KR57" s="687"/>
      <c r="KS57" s="687"/>
      <c r="KT57" s="687"/>
      <c r="KU57" s="687"/>
      <c r="KV57" s="687"/>
      <c r="KW57" s="687"/>
      <c r="KX57" s="687"/>
      <c r="KY57" s="687"/>
      <c r="KZ57" s="687"/>
      <c r="LA57" s="687"/>
      <c r="LB57" s="687"/>
      <c r="LC57" s="687"/>
      <c r="LD57" s="687"/>
      <c r="LE57" s="687"/>
      <c r="LF57" s="687"/>
      <c r="LG57" s="687"/>
      <c r="LH57" s="687"/>
      <c r="LI57" s="687"/>
      <c r="LJ57" s="687"/>
      <c r="LK57" s="687"/>
      <c r="LL57" s="687"/>
      <c r="LM57" s="687"/>
      <c r="LN57" s="687"/>
      <c r="LO57" s="687"/>
      <c r="LP57" s="687"/>
      <c r="LQ57" s="687"/>
      <c r="LR57" s="687"/>
      <c r="LS57" s="687"/>
      <c r="LT57" s="687"/>
      <c r="LU57" s="687"/>
      <c r="LV57" s="687"/>
      <c r="LW57" s="687"/>
      <c r="LX57" s="687"/>
      <c r="LY57" s="687"/>
      <c r="LZ57" s="687"/>
      <c r="MA57" s="687"/>
      <c r="MB57" s="687"/>
      <c r="MC57" s="687"/>
      <c r="MD57" s="687"/>
      <c r="ME57" s="687"/>
      <c r="MF57" s="687"/>
      <c r="MG57" s="687"/>
      <c r="MH57" s="687"/>
      <c r="MI57" s="687"/>
      <c r="MJ57" s="687"/>
      <c r="MK57" s="687"/>
      <c r="ML57" s="687"/>
      <c r="MM57" s="687"/>
      <c r="MN57" s="687"/>
      <c r="MO57" s="687"/>
      <c r="MP57" s="687"/>
      <c r="MQ57" s="687"/>
      <c r="MR57" s="687"/>
      <c r="MS57" s="687"/>
      <c r="MT57" s="687"/>
      <c r="MU57" s="687"/>
      <c r="MV57" s="687"/>
      <c r="MW57" s="687"/>
      <c r="MX57" s="687"/>
      <c r="MY57" s="687"/>
      <c r="MZ57" s="687"/>
      <c r="NA57" s="687"/>
      <c r="NB57" s="687"/>
      <c r="NC57" s="687"/>
      <c r="ND57" s="687"/>
      <c r="NE57" s="687"/>
      <c r="NF57" s="687"/>
      <c r="NG57" s="687"/>
      <c r="NH57" s="687"/>
      <c r="NI57" s="687"/>
      <c r="NJ57" s="687"/>
      <c r="NK57" s="687"/>
      <c r="NL57" s="687"/>
      <c r="NM57" s="687"/>
      <c r="NN57" s="687"/>
      <c r="NO57" s="687"/>
      <c r="NP57" s="687"/>
      <c r="NQ57" s="687"/>
      <c r="NR57" s="687"/>
      <c r="NS57" s="687"/>
      <c r="NT57" s="687"/>
      <c r="NU57" s="687"/>
      <c r="NV57" s="687"/>
      <c r="NW57" s="687"/>
      <c r="NX57" s="687"/>
      <c r="NY57" s="687"/>
      <c r="NZ57" s="687"/>
      <c r="OA57" s="687"/>
      <c r="OB57" s="687"/>
      <c r="OC57" s="687"/>
      <c r="OD57" s="687"/>
      <c r="OE57" s="687"/>
      <c r="OF57" s="687"/>
      <c r="OG57" s="687"/>
      <c r="OH57" s="687"/>
      <c r="OI57" s="687"/>
      <c r="OJ57" s="687"/>
      <c r="OK57" s="687"/>
      <c r="OL57" s="687"/>
      <c r="OM57" s="687"/>
      <c r="ON57" s="687"/>
      <c r="OO57" s="687"/>
      <c r="OP57" s="687"/>
      <c r="OQ57" s="687"/>
      <c r="OR57" s="687"/>
      <c r="OS57" s="687"/>
      <c r="OT57" s="687"/>
      <c r="OU57" s="687"/>
      <c r="OV57" s="687"/>
      <c r="OW57" s="687"/>
      <c r="OX57" s="687"/>
      <c r="OY57" s="687"/>
      <c r="OZ57" s="687"/>
      <c r="PA57" s="687"/>
      <c r="PB57" s="687"/>
      <c r="PC57" s="687"/>
      <c r="PD57" s="687"/>
      <c r="PE57" s="687"/>
      <c r="PF57" s="687"/>
      <c r="PG57" s="687"/>
      <c r="PH57" s="687"/>
      <c r="PI57" s="687"/>
      <c r="PJ57" s="687"/>
      <c r="PK57" s="687"/>
      <c r="PL57" s="687"/>
      <c r="PM57" s="687"/>
      <c r="PN57" s="687"/>
      <c r="PO57" s="687"/>
      <c r="PP57" s="687"/>
      <c r="PQ57" s="687"/>
      <c r="PR57" s="687"/>
      <c r="PS57" s="687"/>
      <c r="PT57" s="687"/>
      <c r="PU57" s="687"/>
      <c r="PV57" s="687"/>
      <c r="PW57" s="687"/>
      <c r="PX57" s="687"/>
      <c r="PY57" s="687"/>
      <c r="PZ57" s="687"/>
      <c r="QA57" s="687"/>
      <c r="QB57" s="687"/>
      <c r="QC57" s="687"/>
      <c r="QD57" s="687"/>
      <c r="QE57" s="687"/>
      <c r="QF57" s="687"/>
      <c r="QG57" s="687"/>
      <c r="QH57" s="687"/>
      <c r="QI57" s="687"/>
      <c r="QJ57" s="687"/>
      <c r="QK57" s="687"/>
      <c r="QL57" s="687"/>
      <c r="QM57" s="687"/>
      <c r="QN57" s="687"/>
      <c r="QO57" s="687"/>
      <c r="QP57" s="687"/>
      <c r="QQ57" s="687"/>
      <c r="QR57" s="687"/>
      <c r="QS57" s="687"/>
      <c r="QT57" s="687"/>
      <c r="QU57" s="687"/>
      <c r="QV57" s="687"/>
      <c r="QW57" s="687"/>
      <c r="QX57" s="687"/>
      <c r="QY57" s="687"/>
      <c r="QZ57" s="687"/>
      <c r="RA57" s="687"/>
      <c r="RB57" s="687"/>
      <c r="RC57" s="687"/>
      <c r="RD57" s="687"/>
      <c r="RE57" s="687"/>
      <c r="RF57" s="687"/>
      <c r="RG57" s="687"/>
      <c r="RH57" s="687"/>
      <c r="RI57" s="687"/>
      <c r="RJ57" s="687"/>
      <c r="RK57" s="687"/>
      <c r="RL57" s="687"/>
      <c r="RM57" s="687"/>
      <c r="RN57" s="687"/>
      <c r="RO57" s="687"/>
      <c r="RP57" s="687"/>
      <c r="RQ57" s="687"/>
      <c r="RR57" s="687"/>
      <c r="RS57" s="687"/>
      <c r="RT57" s="687"/>
      <c r="RU57" s="687"/>
      <c r="RV57" s="687"/>
      <c r="RW57" s="687"/>
      <c r="RX57" s="687"/>
      <c r="RY57" s="687"/>
      <c r="RZ57" s="687"/>
      <c r="SA57" s="687"/>
      <c r="SB57" s="687"/>
      <c r="SC57" s="687"/>
      <c r="SD57" s="687"/>
      <c r="SE57" s="687"/>
      <c r="SF57" s="687"/>
      <c r="SG57" s="687"/>
      <c r="SH57" s="687"/>
      <c r="SI57" s="687"/>
      <c r="SJ57" s="687"/>
      <c r="SK57" s="687"/>
      <c r="SL57" s="687"/>
      <c r="SM57" s="687"/>
      <c r="SN57" s="687"/>
      <c r="SO57" s="687"/>
      <c r="SP57" s="687"/>
      <c r="SQ57" s="687"/>
      <c r="SR57" s="687"/>
      <c r="SS57" s="687"/>
      <c r="ST57" s="687"/>
      <c r="SU57" s="687"/>
      <c r="SV57" s="687"/>
      <c r="SW57" s="687"/>
      <c r="SX57" s="687"/>
      <c r="SY57" s="687"/>
      <c r="SZ57" s="687"/>
      <c r="TA57" s="687"/>
      <c r="TB57" s="687"/>
      <c r="TC57" s="687"/>
      <c r="TD57" s="687"/>
      <c r="TE57" s="687"/>
      <c r="TF57" s="687"/>
      <c r="TG57" s="687"/>
      <c r="TH57" s="687"/>
      <c r="TI57" s="687"/>
      <c r="TJ57" s="687"/>
      <c r="TK57" s="687"/>
      <c r="TL57" s="687"/>
      <c r="TM57" s="687"/>
      <c r="TN57" s="687"/>
      <c r="TO57" s="687"/>
      <c r="TP57" s="687"/>
      <c r="TQ57" s="687"/>
      <c r="TR57" s="687"/>
      <c r="TS57" s="687"/>
      <c r="TT57" s="687"/>
      <c r="TU57" s="687"/>
      <c r="TV57" s="687"/>
      <c r="TW57" s="687"/>
      <c r="TX57" s="687"/>
      <c r="TY57" s="687"/>
      <c r="TZ57" s="687"/>
      <c r="UA57" s="687"/>
      <c r="UB57" s="687"/>
      <c r="UC57" s="687"/>
      <c r="UD57" s="687"/>
      <c r="UE57" s="687"/>
      <c r="UF57" s="687"/>
      <c r="UG57" s="687"/>
      <c r="UH57" s="687"/>
      <c r="UI57" s="687"/>
      <c r="UJ57" s="687"/>
      <c r="UK57" s="687"/>
      <c r="UL57" s="687"/>
      <c r="UM57" s="687"/>
      <c r="UN57" s="687"/>
      <c r="UO57" s="687"/>
      <c r="UP57" s="687"/>
      <c r="UQ57" s="687"/>
      <c r="UR57" s="687"/>
      <c r="US57" s="687"/>
      <c r="UT57" s="687"/>
      <c r="UU57" s="687"/>
      <c r="UV57" s="687"/>
      <c r="UW57" s="687"/>
      <c r="UX57" s="687"/>
      <c r="UY57" s="687"/>
      <c r="UZ57" s="687"/>
      <c r="VA57" s="687"/>
      <c r="VB57" s="687"/>
      <c r="VC57" s="687"/>
      <c r="VD57" s="687"/>
      <c r="VE57" s="687"/>
      <c r="VF57" s="687"/>
      <c r="VG57" s="687"/>
      <c r="VH57" s="687"/>
      <c r="VI57" s="687"/>
      <c r="VJ57" s="687"/>
      <c r="VK57" s="687"/>
      <c r="VL57" s="687"/>
      <c r="VM57" s="687"/>
      <c r="VN57" s="687"/>
      <c r="VO57" s="687"/>
      <c r="VP57" s="687"/>
      <c r="VQ57" s="687"/>
      <c r="VR57" s="687"/>
      <c r="VS57" s="687"/>
      <c r="VT57" s="687"/>
      <c r="VU57" s="687"/>
      <c r="VV57" s="687"/>
      <c r="VW57" s="687"/>
      <c r="VX57" s="687"/>
      <c r="VY57" s="687"/>
      <c r="VZ57" s="687"/>
      <c r="WA57" s="687"/>
      <c r="WB57" s="687"/>
      <c r="WC57" s="687"/>
      <c r="WD57" s="687"/>
      <c r="WE57" s="687"/>
      <c r="WF57" s="687"/>
      <c r="WG57" s="687"/>
      <c r="WH57" s="687"/>
      <c r="WI57" s="687"/>
      <c r="WJ57" s="687"/>
      <c r="WK57" s="687"/>
      <c r="WL57" s="687"/>
      <c r="WM57" s="687"/>
      <c r="WN57" s="687"/>
      <c r="WO57" s="687"/>
      <c r="WP57" s="687"/>
      <c r="WQ57" s="687"/>
      <c r="WR57" s="687"/>
      <c r="WS57" s="687"/>
      <c r="WT57" s="687"/>
      <c r="WU57" s="687"/>
      <c r="WV57" s="687"/>
      <c r="WW57" s="687"/>
      <c r="WX57" s="687"/>
      <c r="WY57" s="687"/>
      <c r="WZ57" s="687"/>
      <c r="XA57" s="687"/>
      <c r="XB57" s="687"/>
      <c r="XC57" s="687"/>
      <c r="XD57" s="687"/>
      <c r="XE57" s="687"/>
      <c r="XF57" s="687"/>
      <c r="XG57" s="687"/>
      <c r="XH57" s="687"/>
      <c r="XI57" s="687"/>
      <c r="XJ57" s="687"/>
      <c r="XK57" s="687"/>
      <c r="XL57" s="687"/>
      <c r="XM57" s="687"/>
      <c r="XN57" s="687"/>
      <c r="XO57" s="687"/>
      <c r="XP57" s="687"/>
      <c r="XQ57" s="687"/>
      <c r="XR57" s="687"/>
      <c r="XS57" s="687"/>
      <c r="XT57" s="687"/>
      <c r="XU57" s="687"/>
      <c r="XV57" s="687"/>
      <c r="XW57" s="687"/>
      <c r="XX57" s="687"/>
      <c r="XY57" s="687"/>
      <c r="XZ57" s="687"/>
      <c r="YA57" s="687"/>
      <c r="YB57" s="687"/>
      <c r="YC57" s="687"/>
      <c r="YD57" s="687"/>
      <c r="YE57" s="687"/>
      <c r="YF57" s="687"/>
      <c r="YG57" s="687"/>
      <c r="YH57" s="687"/>
      <c r="YI57" s="687"/>
      <c r="YJ57" s="687"/>
      <c r="YK57" s="687"/>
      <c r="YL57" s="687"/>
      <c r="YM57" s="687"/>
      <c r="YN57" s="687"/>
      <c r="YO57" s="687"/>
      <c r="YP57" s="687"/>
      <c r="YQ57" s="687"/>
      <c r="YR57" s="687"/>
      <c r="YS57" s="687"/>
      <c r="YT57" s="687"/>
      <c r="YU57" s="687"/>
      <c r="YV57" s="687"/>
      <c r="YW57" s="687"/>
      <c r="YX57" s="687"/>
      <c r="YY57" s="687"/>
      <c r="YZ57" s="687"/>
      <c r="ZA57" s="687"/>
      <c r="ZB57" s="687"/>
      <c r="ZC57" s="687"/>
      <c r="ZD57" s="687"/>
      <c r="ZE57" s="687"/>
      <c r="ZF57" s="687"/>
      <c r="ZG57" s="687"/>
      <c r="ZH57" s="687"/>
      <c r="ZI57" s="687"/>
      <c r="ZJ57" s="687"/>
      <c r="ZK57" s="687"/>
      <c r="ZL57" s="687"/>
      <c r="ZM57" s="687"/>
      <c r="ZN57" s="687"/>
      <c r="ZO57" s="687"/>
    </row>
    <row r="58" spans="1:691" s="626" customFormat="1">
      <c r="A58" s="687"/>
      <c r="B58" s="687"/>
      <c r="C58" s="687"/>
      <c r="D58" s="687"/>
      <c r="E58" s="687"/>
      <c r="F58" s="687"/>
      <c r="G58" s="687"/>
      <c r="H58" s="687"/>
      <c r="I58" s="688"/>
      <c r="J58" s="688"/>
      <c r="K58" s="688"/>
      <c r="L58" s="687"/>
      <c r="M58" s="687"/>
      <c r="N58" s="687"/>
      <c r="O58" s="687"/>
      <c r="P58" s="687"/>
      <c r="Q58" s="687"/>
      <c r="R58" s="687"/>
      <c r="S58" s="687"/>
      <c r="T58" s="687"/>
      <c r="U58" s="687"/>
      <c r="V58" s="687"/>
      <c r="W58" s="687"/>
      <c r="X58" s="687"/>
      <c r="Y58" s="687"/>
      <c r="Z58" s="687"/>
      <c r="AA58" s="687"/>
      <c r="AB58" s="687"/>
      <c r="AC58" s="687"/>
      <c r="AD58" s="687"/>
      <c r="AE58" s="687"/>
      <c r="AF58" s="687"/>
      <c r="AG58" s="687"/>
      <c r="AH58" s="687"/>
      <c r="AI58" s="687"/>
      <c r="AJ58" s="687"/>
      <c r="AK58" s="687"/>
      <c r="AL58" s="687"/>
      <c r="AM58" s="687"/>
      <c r="AN58" s="687"/>
      <c r="AO58" s="687"/>
      <c r="AP58" s="687"/>
      <c r="AQ58" s="687"/>
      <c r="AR58" s="687"/>
      <c r="AS58" s="687"/>
      <c r="AT58" s="687"/>
      <c r="AU58" s="687"/>
      <c r="AV58" s="687"/>
      <c r="AW58" s="687"/>
      <c r="AX58" s="687"/>
      <c r="AY58" s="687"/>
      <c r="AZ58" s="687"/>
      <c r="BA58" s="687"/>
      <c r="BB58" s="687"/>
      <c r="BC58" s="687"/>
      <c r="BD58" s="687"/>
      <c r="BE58" s="687"/>
      <c r="BF58" s="687"/>
      <c r="BG58" s="687"/>
      <c r="BH58" s="687"/>
      <c r="BI58" s="687"/>
      <c r="BJ58" s="687"/>
      <c r="BK58" s="687"/>
      <c r="BL58" s="687"/>
      <c r="BM58" s="687"/>
      <c r="BN58" s="687"/>
      <c r="BO58" s="687"/>
      <c r="BP58" s="687"/>
      <c r="BQ58" s="687"/>
      <c r="BR58" s="687"/>
      <c r="BS58" s="687"/>
      <c r="BT58" s="687"/>
      <c r="BU58" s="687"/>
      <c r="BV58" s="687"/>
      <c r="BW58" s="687"/>
      <c r="BX58" s="687"/>
      <c r="BY58" s="687"/>
      <c r="BZ58" s="687"/>
      <c r="CA58" s="687"/>
      <c r="CB58" s="687"/>
      <c r="CC58" s="687"/>
      <c r="CD58" s="687"/>
      <c r="CE58" s="687"/>
      <c r="CF58" s="687"/>
      <c r="CG58" s="687"/>
      <c r="CH58" s="687"/>
      <c r="CI58" s="687"/>
      <c r="CJ58" s="687"/>
      <c r="CK58" s="687"/>
      <c r="CL58" s="687"/>
      <c r="CM58" s="687"/>
      <c r="CN58" s="687"/>
      <c r="CO58" s="687"/>
      <c r="CP58" s="687"/>
      <c r="CQ58" s="687"/>
      <c r="CR58" s="687"/>
      <c r="CS58" s="687"/>
      <c r="CT58" s="687"/>
      <c r="CU58" s="687"/>
      <c r="CV58" s="687"/>
      <c r="CW58" s="687"/>
      <c r="CX58" s="687"/>
      <c r="CY58" s="687"/>
      <c r="CZ58" s="687"/>
      <c r="DA58" s="687"/>
      <c r="DB58" s="687"/>
      <c r="DC58" s="687"/>
      <c r="DD58" s="687"/>
      <c r="DE58" s="687"/>
      <c r="DF58" s="687"/>
      <c r="DG58" s="687"/>
      <c r="DH58" s="687"/>
      <c r="DI58" s="687"/>
      <c r="DJ58" s="687"/>
      <c r="DK58" s="687"/>
      <c r="DL58" s="687"/>
      <c r="DM58" s="687"/>
      <c r="DN58" s="687"/>
      <c r="DO58" s="687"/>
      <c r="DP58" s="687"/>
      <c r="DQ58" s="687"/>
      <c r="DR58" s="687"/>
      <c r="DS58" s="687"/>
      <c r="DT58" s="687"/>
      <c r="DU58" s="687"/>
      <c r="DV58" s="687"/>
      <c r="DW58" s="687"/>
      <c r="DX58" s="687"/>
      <c r="DY58" s="687"/>
      <c r="DZ58" s="687"/>
      <c r="EA58" s="687"/>
      <c r="EB58" s="687"/>
      <c r="EC58" s="687"/>
      <c r="ED58" s="687"/>
      <c r="EE58" s="687"/>
      <c r="EF58" s="687"/>
      <c r="EG58" s="687"/>
      <c r="EH58" s="687"/>
      <c r="EI58" s="687"/>
      <c r="EJ58" s="687"/>
      <c r="EK58" s="687"/>
      <c r="EL58" s="687"/>
      <c r="EM58" s="687"/>
      <c r="EN58" s="687"/>
      <c r="EO58" s="687"/>
      <c r="EP58" s="687"/>
      <c r="EQ58" s="687"/>
      <c r="ER58" s="687"/>
      <c r="ES58" s="687"/>
      <c r="ET58" s="687"/>
      <c r="EU58" s="687"/>
      <c r="EV58" s="687"/>
      <c r="EW58" s="687"/>
      <c r="EX58" s="687"/>
      <c r="EY58" s="687"/>
      <c r="EZ58" s="687"/>
      <c r="FA58" s="687"/>
      <c r="FB58" s="687"/>
      <c r="FC58" s="687"/>
      <c r="FD58" s="687"/>
      <c r="FE58" s="687"/>
      <c r="FF58" s="687"/>
      <c r="FG58" s="687"/>
      <c r="FH58" s="687"/>
      <c r="FI58" s="687"/>
      <c r="FJ58" s="687"/>
      <c r="FK58" s="687"/>
      <c r="FL58" s="687"/>
      <c r="FM58" s="687"/>
      <c r="FN58" s="687"/>
      <c r="FO58" s="687"/>
      <c r="FP58" s="687"/>
      <c r="FQ58" s="687"/>
      <c r="FR58" s="687"/>
      <c r="FS58" s="687"/>
      <c r="FT58" s="687"/>
      <c r="FU58" s="687"/>
      <c r="FV58" s="687"/>
      <c r="FW58" s="687"/>
      <c r="FX58" s="687"/>
      <c r="FY58" s="687"/>
      <c r="FZ58" s="687"/>
      <c r="GA58" s="687"/>
      <c r="GB58" s="687"/>
      <c r="GC58" s="687"/>
      <c r="GD58" s="687"/>
      <c r="GE58" s="687"/>
      <c r="GF58" s="687"/>
      <c r="GG58" s="687"/>
      <c r="GH58" s="687"/>
      <c r="GI58" s="687"/>
      <c r="GJ58" s="687"/>
      <c r="GK58" s="687"/>
      <c r="GL58" s="687"/>
      <c r="GM58" s="687"/>
      <c r="GN58" s="687"/>
      <c r="GO58" s="687"/>
      <c r="GP58" s="687"/>
      <c r="GQ58" s="687"/>
      <c r="GR58" s="687"/>
      <c r="GS58" s="687"/>
      <c r="GT58" s="687"/>
      <c r="GU58" s="687"/>
      <c r="GV58" s="687"/>
      <c r="GW58" s="687"/>
      <c r="GX58" s="687"/>
      <c r="GY58" s="687"/>
      <c r="GZ58" s="687"/>
      <c r="HA58" s="687"/>
      <c r="HB58" s="687"/>
      <c r="HC58" s="687"/>
      <c r="HD58" s="687"/>
      <c r="HE58" s="687"/>
      <c r="HF58" s="687"/>
      <c r="HG58" s="687"/>
      <c r="HH58" s="687"/>
      <c r="HI58" s="687"/>
      <c r="HJ58" s="687"/>
      <c r="HK58" s="687"/>
      <c r="HL58" s="687"/>
      <c r="HM58" s="687"/>
      <c r="HN58" s="687"/>
      <c r="HO58" s="687"/>
      <c r="HP58" s="687"/>
      <c r="HQ58" s="687"/>
      <c r="HR58" s="687"/>
      <c r="HS58" s="687"/>
      <c r="HT58" s="687"/>
      <c r="HU58" s="687"/>
      <c r="HV58" s="687"/>
      <c r="HW58" s="687"/>
      <c r="HX58" s="687"/>
      <c r="HY58" s="687"/>
      <c r="HZ58" s="687"/>
      <c r="IA58" s="687"/>
      <c r="IB58" s="687"/>
      <c r="IC58" s="687"/>
      <c r="ID58" s="687"/>
      <c r="IE58" s="687"/>
      <c r="IF58" s="687"/>
      <c r="IG58" s="687"/>
      <c r="IH58" s="687"/>
      <c r="II58" s="687"/>
      <c r="IJ58" s="687"/>
      <c r="IK58" s="687"/>
      <c r="IL58" s="687"/>
      <c r="IM58" s="687"/>
      <c r="IN58" s="687"/>
      <c r="IO58" s="687"/>
      <c r="IP58" s="687"/>
      <c r="IQ58" s="687"/>
      <c r="IR58" s="687"/>
      <c r="IS58" s="687"/>
      <c r="IT58" s="687"/>
      <c r="IU58" s="687"/>
      <c r="IV58" s="687"/>
      <c r="IW58" s="687"/>
      <c r="IX58" s="687"/>
      <c r="IY58" s="687"/>
      <c r="IZ58" s="687"/>
      <c r="JA58" s="687"/>
      <c r="JB58" s="687"/>
      <c r="JC58" s="687"/>
      <c r="JD58" s="687"/>
      <c r="JE58" s="687"/>
      <c r="JF58" s="687"/>
      <c r="JG58" s="687"/>
      <c r="JH58" s="687"/>
      <c r="JI58" s="687"/>
      <c r="JJ58" s="687"/>
      <c r="JK58" s="687"/>
      <c r="JL58" s="687"/>
      <c r="JM58" s="687"/>
      <c r="JN58" s="687"/>
      <c r="JO58" s="687"/>
      <c r="JP58" s="687"/>
      <c r="JQ58" s="687"/>
      <c r="JR58" s="687"/>
      <c r="JS58" s="687"/>
      <c r="JT58" s="687"/>
      <c r="JU58" s="687"/>
      <c r="JV58" s="687"/>
      <c r="JW58" s="687"/>
      <c r="JX58" s="687"/>
      <c r="JY58" s="687"/>
      <c r="JZ58" s="687"/>
      <c r="KA58" s="687"/>
      <c r="KB58" s="687"/>
      <c r="KC58" s="687"/>
      <c r="KD58" s="687"/>
      <c r="KE58" s="687"/>
      <c r="KF58" s="687"/>
      <c r="KG58" s="687"/>
      <c r="KH58" s="687"/>
      <c r="KI58" s="687"/>
      <c r="KJ58" s="687"/>
      <c r="KK58" s="687"/>
      <c r="KL58" s="687"/>
      <c r="KM58" s="687"/>
      <c r="KN58" s="687"/>
      <c r="KO58" s="687"/>
      <c r="KP58" s="687"/>
      <c r="KQ58" s="687"/>
      <c r="KR58" s="687"/>
      <c r="KS58" s="687"/>
      <c r="KT58" s="687"/>
      <c r="KU58" s="687"/>
      <c r="KV58" s="687"/>
      <c r="KW58" s="687"/>
      <c r="KX58" s="687"/>
      <c r="KY58" s="687"/>
      <c r="KZ58" s="687"/>
      <c r="LA58" s="687"/>
      <c r="LB58" s="687"/>
      <c r="LC58" s="687"/>
      <c r="LD58" s="687"/>
      <c r="LE58" s="687"/>
      <c r="LF58" s="687"/>
      <c r="LG58" s="687"/>
      <c r="LH58" s="687"/>
      <c r="LI58" s="687"/>
      <c r="LJ58" s="687"/>
      <c r="LK58" s="687"/>
      <c r="LL58" s="687"/>
      <c r="LM58" s="687"/>
      <c r="LN58" s="687"/>
      <c r="LO58" s="687"/>
      <c r="LP58" s="687"/>
      <c r="LQ58" s="687"/>
      <c r="LR58" s="687"/>
      <c r="LS58" s="687"/>
      <c r="LT58" s="687"/>
      <c r="LU58" s="687"/>
      <c r="LV58" s="687"/>
      <c r="LW58" s="687"/>
      <c r="LX58" s="687"/>
      <c r="LY58" s="687"/>
      <c r="LZ58" s="687"/>
      <c r="MA58" s="687"/>
      <c r="MB58" s="687"/>
      <c r="MC58" s="687"/>
      <c r="MD58" s="687"/>
      <c r="ME58" s="687"/>
      <c r="MF58" s="687"/>
      <c r="MG58" s="687"/>
      <c r="MH58" s="687"/>
      <c r="MI58" s="687"/>
      <c r="MJ58" s="687"/>
      <c r="MK58" s="687"/>
      <c r="ML58" s="687"/>
      <c r="MM58" s="687"/>
      <c r="MN58" s="687"/>
      <c r="MO58" s="687"/>
      <c r="MP58" s="687"/>
      <c r="MQ58" s="687"/>
      <c r="MR58" s="687"/>
      <c r="MS58" s="687"/>
      <c r="MT58" s="687"/>
      <c r="MU58" s="687"/>
      <c r="MV58" s="687"/>
      <c r="MW58" s="687"/>
      <c r="MX58" s="687"/>
      <c r="MY58" s="687"/>
      <c r="MZ58" s="687"/>
      <c r="NA58" s="687"/>
      <c r="NB58" s="687"/>
      <c r="NC58" s="687"/>
      <c r="ND58" s="687"/>
      <c r="NE58" s="687"/>
      <c r="NF58" s="687"/>
      <c r="NG58" s="687"/>
      <c r="NH58" s="687"/>
      <c r="NI58" s="687"/>
      <c r="NJ58" s="687"/>
      <c r="NK58" s="687"/>
      <c r="NL58" s="687"/>
      <c r="NM58" s="687"/>
      <c r="NN58" s="687"/>
      <c r="NO58" s="687"/>
      <c r="NP58" s="687"/>
      <c r="NQ58" s="687"/>
      <c r="NR58" s="687"/>
      <c r="NS58" s="687"/>
      <c r="NT58" s="687"/>
      <c r="NU58" s="687"/>
      <c r="NV58" s="687"/>
      <c r="NW58" s="687"/>
      <c r="NX58" s="687"/>
      <c r="NY58" s="687"/>
      <c r="NZ58" s="687"/>
      <c r="OA58" s="687"/>
      <c r="OB58" s="687"/>
      <c r="OC58" s="687"/>
      <c r="OD58" s="687"/>
      <c r="OE58" s="687"/>
      <c r="OF58" s="687"/>
      <c r="OG58" s="687"/>
      <c r="OH58" s="687"/>
      <c r="OI58" s="687"/>
      <c r="OJ58" s="687"/>
      <c r="OK58" s="687"/>
      <c r="OL58" s="687"/>
      <c r="OM58" s="687"/>
      <c r="ON58" s="687"/>
      <c r="OO58" s="687"/>
      <c r="OP58" s="687"/>
      <c r="OQ58" s="687"/>
      <c r="OR58" s="687"/>
      <c r="OS58" s="687"/>
      <c r="OT58" s="687"/>
      <c r="OU58" s="687"/>
      <c r="OV58" s="687"/>
      <c r="OW58" s="687"/>
      <c r="OX58" s="687"/>
      <c r="OY58" s="687"/>
      <c r="OZ58" s="687"/>
      <c r="PA58" s="687"/>
      <c r="PB58" s="687"/>
      <c r="PC58" s="687"/>
      <c r="PD58" s="687"/>
      <c r="PE58" s="687"/>
      <c r="PF58" s="687"/>
      <c r="PG58" s="687"/>
      <c r="PH58" s="687"/>
      <c r="PI58" s="687"/>
      <c r="PJ58" s="687"/>
      <c r="PK58" s="687"/>
      <c r="PL58" s="687"/>
      <c r="PM58" s="687"/>
      <c r="PN58" s="687"/>
      <c r="PO58" s="687"/>
      <c r="PP58" s="687"/>
      <c r="PQ58" s="687"/>
      <c r="PR58" s="687"/>
      <c r="PS58" s="687"/>
      <c r="PT58" s="687"/>
      <c r="PU58" s="687"/>
      <c r="PV58" s="687"/>
      <c r="PW58" s="687"/>
      <c r="PX58" s="687"/>
      <c r="PY58" s="687"/>
      <c r="PZ58" s="687"/>
      <c r="QA58" s="687"/>
      <c r="QB58" s="687"/>
      <c r="QC58" s="687"/>
      <c r="QD58" s="687"/>
      <c r="QE58" s="687"/>
      <c r="QF58" s="687"/>
      <c r="QG58" s="687"/>
      <c r="QH58" s="687"/>
      <c r="QI58" s="687"/>
      <c r="QJ58" s="687"/>
      <c r="QK58" s="687"/>
      <c r="QL58" s="687"/>
      <c r="QM58" s="687"/>
      <c r="QN58" s="687"/>
      <c r="QO58" s="687"/>
      <c r="QP58" s="687"/>
      <c r="QQ58" s="687"/>
      <c r="QR58" s="687"/>
      <c r="QS58" s="687"/>
      <c r="QT58" s="687"/>
      <c r="QU58" s="687"/>
      <c r="QV58" s="687"/>
      <c r="QW58" s="687"/>
      <c r="QX58" s="687"/>
      <c r="QY58" s="687"/>
      <c r="QZ58" s="687"/>
      <c r="RA58" s="687"/>
      <c r="RB58" s="687"/>
      <c r="RC58" s="687"/>
      <c r="RD58" s="687"/>
      <c r="RE58" s="687"/>
      <c r="RF58" s="687"/>
      <c r="RG58" s="687"/>
      <c r="RH58" s="687"/>
      <c r="RI58" s="687"/>
      <c r="RJ58" s="687"/>
      <c r="RK58" s="687"/>
      <c r="RL58" s="687"/>
      <c r="RM58" s="687"/>
      <c r="RN58" s="687"/>
      <c r="RO58" s="687"/>
      <c r="RP58" s="687"/>
      <c r="RQ58" s="687"/>
      <c r="RR58" s="687"/>
      <c r="RS58" s="687"/>
      <c r="RT58" s="687"/>
      <c r="RU58" s="687"/>
      <c r="RV58" s="687"/>
      <c r="RW58" s="687"/>
      <c r="RX58" s="687"/>
      <c r="RY58" s="687"/>
      <c r="RZ58" s="687"/>
      <c r="SA58" s="687"/>
      <c r="SB58" s="687"/>
      <c r="SC58" s="687"/>
      <c r="SD58" s="687"/>
      <c r="SE58" s="687"/>
      <c r="SF58" s="687"/>
      <c r="SG58" s="687"/>
      <c r="SH58" s="687"/>
      <c r="SI58" s="687"/>
      <c r="SJ58" s="687"/>
      <c r="SK58" s="687"/>
      <c r="SL58" s="687"/>
      <c r="SM58" s="687"/>
      <c r="SN58" s="687"/>
      <c r="SO58" s="687"/>
      <c r="SP58" s="687"/>
      <c r="SQ58" s="687"/>
      <c r="SR58" s="687"/>
      <c r="SS58" s="687"/>
      <c r="ST58" s="687"/>
      <c r="SU58" s="687"/>
      <c r="SV58" s="687"/>
      <c r="SW58" s="687"/>
      <c r="SX58" s="687"/>
      <c r="SY58" s="687"/>
      <c r="SZ58" s="687"/>
      <c r="TA58" s="687"/>
      <c r="TB58" s="687"/>
      <c r="TC58" s="687"/>
      <c r="TD58" s="687"/>
      <c r="TE58" s="687"/>
      <c r="TF58" s="687"/>
      <c r="TG58" s="687"/>
      <c r="TH58" s="687"/>
      <c r="TI58" s="687"/>
      <c r="TJ58" s="687"/>
      <c r="TK58" s="687"/>
      <c r="TL58" s="687"/>
      <c r="TM58" s="687"/>
      <c r="TN58" s="687"/>
      <c r="TO58" s="687"/>
      <c r="TP58" s="687"/>
      <c r="TQ58" s="687"/>
      <c r="TR58" s="687"/>
      <c r="TS58" s="687"/>
      <c r="TT58" s="687"/>
      <c r="TU58" s="687"/>
      <c r="TV58" s="687"/>
      <c r="TW58" s="687"/>
      <c r="TX58" s="687"/>
      <c r="TY58" s="687"/>
      <c r="TZ58" s="687"/>
      <c r="UA58" s="687"/>
      <c r="UB58" s="687"/>
      <c r="UC58" s="687"/>
      <c r="UD58" s="687"/>
      <c r="UE58" s="687"/>
      <c r="UF58" s="687"/>
      <c r="UG58" s="687"/>
      <c r="UH58" s="687"/>
      <c r="UI58" s="687"/>
      <c r="UJ58" s="687"/>
      <c r="UK58" s="687"/>
      <c r="UL58" s="687"/>
      <c r="UM58" s="687"/>
      <c r="UN58" s="687"/>
      <c r="UO58" s="687"/>
      <c r="UP58" s="687"/>
      <c r="UQ58" s="687"/>
      <c r="UR58" s="687"/>
      <c r="US58" s="687"/>
      <c r="UT58" s="687"/>
      <c r="UU58" s="687"/>
      <c r="UV58" s="687"/>
      <c r="UW58" s="687"/>
      <c r="UX58" s="687"/>
      <c r="UY58" s="687"/>
      <c r="UZ58" s="687"/>
      <c r="VA58" s="687"/>
      <c r="VB58" s="687"/>
      <c r="VC58" s="687"/>
      <c r="VD58" s="687"/>
      <c r="VE58" s="687"/>
      <c r="VF58" s="687"/>
      <c r="VG58" s="687"/>
      <c r="VH58" s="687"/>
      <c r="VI58" s="687"/>
      <c r="VJ58" s="687"/>
      <c r="VK58" s="687"/>
      <c r="VL58" s="687"/>
      <c r="VM58" s="687"/>
      <c r="VN58" s="687"/>
      <c r="VO58" s="687"/>
      <c r="VP58" s="687"/>
      <c r="VQ58" s="687"/>
      <c r="VR58" s="687"/>
      <c r="VS58" s="687"/>
      <c r="VT58" s="687"/>
      <c r="VU58" s="687"/>
      <c r="VV58" s="687"/>
      <c r="VW58" s="687"/>
      <c r="VX58" s="687"/>
      <c r="VY58" s="687"/>
      <c r="VZ58" s="687"/>
      <c r="WA58" s="687"/>
      <c r="WB58" s="687"/>
      <c r="WC58" s="687"/>
      <c r="WD58" s="687"/>
      <c r="WE58" s="687"/>
      <c r="WF58" s="687"/>
      <c r="WG58" s="687"/>
      <c r="WH58" s="687"/>
      <c r="WI58" s="687"/>
      <c r="WJ58" s="687"/>
      <c r="WK58" s="687"/>
      <c r="WL58" s="687"/>
      <c r="WM58" s="687"/>
      <c r="WN58" s="687"/>
      <c r="WO58" s="687"/>
      <c r="WP58" s="687"/>
      <c r="WQ58" s="687"/>
      <c r="WR58" s="687"/>
      <c r="WS58" s="687"/>
      <c r="WT58" s="687"/>
      <c r="WU58" s="687"/>
      <c r="WV58" s="687"/>
      <c r="WW58" s="687"/>
      <c r="WX58" s="687"/>
      <c r="WY58" s="687"/>
      <c r="WZ58" s="687"/>
      <c r="XA58" s="687"/>
      <c r="XB58" s="687"/>
      <c r="XC58" s="687"/>
      <c r="XD58" s="687"/>
      <c r="XE58" s="687"/>
      <c r="XF58" s="687"/>
      <c r="XG58" s="687"/>
      <c r="XH58" s="687"/>
      <c r="XI58" s="687"/>
      <c r="XJ58" s="687"/>
      <c r="XK58" s="687"/>
      <c r="XL58" s="687"/>
      <c r="XM58" s="687"/>
      <c r="XN58" s="687"/>
      <c r="XO58" s="687"/>
      <c r="XP58" s="687"/>
      <c r="XQ58" s="687"/>
      <c r="XR58" s="687"/>
      <c r="XS58" s="687"/>
      <c r="XT58" s="687"/>
      <c r="XU58" s="687"/>
      <c r="XV58" s="687"/>
      <c r="XW58" s="687"/>
      <c r="XX58" s="687"/>
      <c r="XY58" s="687"/>
      <c r="XZ58" s="687"/>
      <c r="YA58" s="687"/>
      <c r="YB58" s="687"/>
      <c r="YC58" s="687"/>
      <c r="YD58" s="687"/>
      <c r="YE58" s="687"/>
      <c r="YF58" s="687"/>
      <c r="YG58" s="687"/>
      <c r="YH58" s="687"/>
      <c r="YI58" s="687"/>
      <c r="YJ58" s="687"/>
      <c r="YK58" s="687"/>
      <c r="YL58" s="687"/>
      <c r="YM58" s="687"/>
      <c r="YN58" s="687"/>
      <c r="YO58" s="687"/>
      <c r="YP58" s="687"/>
      <c r="YQ58" s="687"/>
      <c r="YR58" s="687"/>
      <c r="YS58" s="687"/>
      <c r="YT58" s="687"/>
      <c r="YU58" s="687"/>
      <c r="YV58" s="687"/>
      <c r="YW58" s="687"/>
      <c r="YX58" s="687"/>
      <c r="YY58" s="687"/>
      <c r="YZ58" s="687"/>
      <c r="ZA58" s="687"/>
      <c r="ZB58" s="687"/>
      <c r="ZC58" s="687"/>
      <c r="ZD58" s="687"/>
      <c r="ZE58" s="687"/>
      <c r="ZF58" s="687"/>
      <c r="ZG58" s="687"/>
      <c r="ZH58" s="687"/>
      <c r="ZI58" s="687"/>
      <c r="ZJ58" s="687"/>
      <c r="ZK58" s="687"/>
      <c r="ZL58" s="687"/>
      <c r="ZM58" s="687"/>
      <c r="ZN58" s="687"/>
      <c r="ZO58" s="687"/>
    </row>
    <row r="59" spans="1:691" s="626" customFormat="1">
      <c r="A59" s="687"/>
      <c r="B59" s="687"/>
      <c r="C59" s="687"/>
      <c r="D59" s="687"/>
      <c r="E59" s="687"/>
      <c r="F59" s="687"/>
      <c r="G59" s="687"/>
      <c r="H59" s="687"/>
      <c r="I59" s="688"/>
      <c r="J59" s="688"/>
      <c r="K59" s="688"/>
      <c r="L59" s="687"/>
      <c r="M59" s="687"/>
      <c r="N59" s="687"/>
      <c r="O59" s="687"/>
      <c r="P59" s="687"/>
      <c r="Q59" s="687"/>
      <c r="R59" s="687"/>
      <c r="S59" s="687"/>
      <c r="T59" s="687"/>
      <c r="U59" s="687"/>
      <c r="V59" s="687"/>
      <c r="W59" s="687"/>
      <c r="X59" s="687"/>
      <c r="Y59" s="687"/>
      <c r="Z59" s="687"/>
      <c r="AA59" s="687"/>
      <c r="AB59" s="687"/>
      <c r="AC59" s="687"/>
      <c r="AD59" s="687"/>
      <c r="AE59" s="687"/>
      <c r="AF59" s="687"/>
      <c r="AG59" s="687"/>
      <c r="AH59" s="687"/>
      <c r="AI59" s="687"/>
      <c r="AJ59" s="687"/>
      <c r="AK59" s="687"/>
      <c r="AL59" s="687"/>
      <c r="AM59" s="687"/>
      <c r="AN59" s="687"/>
      <c r="AO59" s="687"/>
      <c r="AP59" s="687"/>
      <c r="AQ59" s="687"/>
      <c r="AR59" s="687"/>
      <c r="AS59" s="687"/>
      <c r="AT59" s="687"/>
      <c r="AU59" s="687"/>
      <c r="AV59" s="687"/>
      <c r="AW59" s="687"/>
      <c r="AX59" s="687"/>
      <c r="AY59" s="687"/>
      <c r="AZ59" s="687"/>
      <c r="BA59" s="687"/>
      <c r="BB59" s="687"/>
      <c r="BC59" s="687"/>
      <c r="BD59" s="687"/>
      <c r="BE59" s="687"/>
      <c r="BF59" s="687"/>
      <c r="BG59" s="687"/>
      <c r="BH59" s="687"/>
      <c r="BI59" s="687"/>
      <c r="BJ59" s="687"/>
      <c r="BK59" s="687"/>
      <c r="BL59" s="687"/>
      <c r="BM59" s="687"/>
      <c r="BN59" s="687"/>
      <c r="BO59" s="687"/>
      <c r="BP59" s="687"/>
      <c r="BQ59" s="687"/>
      <c r="BR59" s="687"/>
      <c r="BS59" s="687"/>
      <c r="BT59" s="687"/>
      <c r="BU59" s="687"/>
      <c r="BV59" s="687"/>
      <c r="BW59" s="687"/>
      <c r="BX59" s="687"/>
      <c r="BY59" s="687"/>
      <c r="BZ59" s="687"/>
      <c r="CA59" s="687"/>
      <c r="CB59" s="687"/>
      <c r="CC59" s="687"/>
      <c r="CD59" s="687"/>
      <c r="CE59" s="687"/>
      <c r="CF59" s="687"/>
      <c r="CG59" s="687"/>
      <c r="CH59" s="687"/>
      <c r="CI59" s="687"/>
      <c r="CJ59" s="687"/>
      <c r="CK59" s="687"/>
      <c r="CL59" s="687"/>
      <c r="CM59" s="687"/>
      <c r="CN59" s="687"/>
      <c r="CO59" s="687"/>
      <c r="CP59" s="687"/>
      <c r="CQ59" s="687"/>
      <c r="CR59" s="687"/>
      <c r="CS59" s="687"/>
      <c r="CT59" s="687"/>
      <c r="CU59" s="687"/>
      <c r="CV59" s="687"/>
      <c r="CW59" s="687"/>
      <c r="CX59" s="687"/>
      <c r="CY59" s="687"/>
      <c r="CZ59" s="687"/>
      <c r="DA59" s="687"/>
      <c r="DB59" s="687"/>
      <c r="DC59" s="687"/>
      <c r="DD59" s="687"/>
      <c r="DE59" s="687"/>
      <c r="DF59" s="687"/>
      <c r="DG59" s="687"/>
      <c r="DH59" s="687"/>
      <c r="DI59" s="687"/>
      <c r="DJ59" s="687"/>
      <c r="DK59" s="687"/>
      <c r="DL59" s="687"/>
      <c r="DM59" s="687"/>
      <c r="DN59" s="687"/>
      <c r="DO59" s="687"/>
      <c r="DP59" s="687"/>
      <c r="DQ59" s="687"/>
      <c r="DR59" s="687"/>
      <c r="DS59" s="687"/>
      <c r="DT59" s="687"/>
      <c r="DU59" s="687"/>
      <c r="DV59" s="687"/>
      <c r="DW59" s="687"/>
      <c r="DX59" s="687"/>
      <c r="DY59" s="687"/>
      <c r="DZ59" s="687"/>
      <c r="EA59" s="687"/>
      <c r="EB59" s="687"/>
      <c r="EC59" s="687"/>
      <c r="ED59" s="687"/>
      <c r="EE59" s="687"/>
      <c r="EF59" s="687"/>
      <c r="EG59" s="687"/>
      <c r="EH59" s="687"/>
      <c r="EI59" s="687"/>
      <c r="EJ59" s="687"/>
      <c r="EK59" s="687"/>
      <c r="EL59" s="687"/>
      <c r="EM59" s="687"/>
      <c r="EN59" s="687"/>
      <c r="EO59" s="687"/>
      <c r="EP59" s="687"/>
      <c r="EQ59" s="687"/>
      <c r="ER59" s="687"/>
      <c r="ES59" s="687"/>
      <c r="ET59" s="687"/>
      <c r="EU59" s="687"/>
      <c r="EV59" s="687"/>
      <c r="EW59" s="687"/>
      <c r="EX59" s="687"/>
      <c r="EY59" s="687"/>
      <c r="EZ59" s="687"/>
      <c r="FA59" s="687"/>
      <c r="FB59" s="687"/>
      <c r="FC59" s="687"/>
      <c r="FD59" s="687"/>
      <c r="FE59" s="687"/>
      <c r="FF59" s="687"/>
      <c r="FG59" s="687"/>
      <c r="FH59" s="687"/>
      <c r="FI59" s="687"/>
      <c r="FJ59" s="687"/>
      <c r="FK59" s="687"/>
      <c r="FL59" s="687"/>
      <c r="FM59" s="687"/>
      <c r="FN59" s="687"/>
      <c r="FO59" s="687"/>
      <c r="FP59" s="687"/>
      <c r="FQ59" s="687"/>
      <c r="FR59" s="687"/>
      <c r="FS59" s="687"/>
      <c r="FT59" s="687"/>
      <c r="FU59" s="687"/>
      <c r="FV59" s="687"/>
      <c r="FW59" s="687"/>
      <c r="FX59" s="687"/>
      <c r="FY59" s="687"/>
      <c r="FZ59" s="687"/>
      <c r="GA59" s="687"/>
      <c r="GB59" s="687"/>
      <c r="GC59" s="687"/>
      <c r="GD59" s="687"/>
      <c r="GE59" s="687"/>
      <c r="GF59" s="687"/>
      <c r="GG59" s="687"/>
      <c r="GH59" s="687"/>
      <c r="GI59" s="687"/>
      <c r="GJ59" s="687"/>
      <c r="GK59" s="687"/>
      <c r="GL59" s="687"/>
      <c r="GM59" s="687"/>
      <c r="GN59" s="687"/>
      <c r="GO59" s="687"/>
      <c r="GP59" s="687"/>
      <c r="GQ59" s="687"/>
      <c r="GR59" s="687"/>
      <c r="GS59" s="687"/>
      <c r="GT59" s="687"/>
      <c r="GU59" s="687"/>
      <c r="GV59" s="687"/>
      <c r="GW59" s="687"/>
      <c r="GX59" s="687"/>
      <c r="GY59" s="687"/>
      <c r="GZ59" s="687"/>
      <c r="HA59" s="687"/>
      <c r="HB59" s="687"/>
      <c r="HC59" s="687"/>
      <c r="HD59" s="687"/>
      <c r="HE59" s="687"/>
      <c r="HF59" s="687"/>
      <c r="HG59" s="687"/>
      <c r="HH59" s="687"/>
      <c r="HI59" s="687"/>
      <c r="HJ59" s="687"/>
      <c r="HK59" s="687"/>
      <c r="HL59" s="687"/>
      <c r="HM59" s="687"/>
      <c r="HN59" s="687"/>
      <c r="HO59" s="687"/>
      <c r="HP59" s="687"/>
      <c r="HQ59" s="687"/>
      <c r="HR59" s="687"/>
      <c r="HS59" s="687"/>
      <c r="HT59" s="687"/>
      <c r="HU59" s="687"/>
      <c r="HV59" s="687"/>
      <c r="HW59" s="687"/>
      <c r="HX59" s="687"/>
      <c r="HY59" s="687"/>
      <c r="HZ59" s="687"/>
      <c r="IA59" s="687"/>
      <c r="IB59" s="687"/>
      <c r="IC59" s="687"/>
      <c r="ID59" s="687"/>
      <c r="IE59" s="687"/>
      <c r="IF59" s="687"/>
      <c r="IG59" s="687"/>
      <c r="IH59" s="687"/>
      <c r="II59" s="687"/>
      <c r="IJ59" s="687"/>
      <c r="IK59" s="687"/>
      <c r="IL59" s="687"/>
      <c r="IM59" s="687"/>
      <c r="IN59" s="687"/>
      <c r="IO59" s="687"/>
      <c r="IP59" s="687"/>
      <c r="IQ59" s="687"/>
      <c r="IR59" s="687"/>
      <c r="IS59" s="687"/>
      <c r="IT59" s="687"/>
      <c r="IU59" s="687"/>
      <c r="IV59" s="687"/>
      <c r="IW59" s="687"/>
      <c r="IX59" s="687"/>
      <c r="IY59" s="687"/>
      <c r="IZ59" s="687"/>
      <c r="JA59" s="687"/>
      <c r="JB59" s="687"/>
      <c r="JC59" s="687"/>
      <c r="JD59" s="687"/>
      <c r="JE59" s="687"/>
      <c r="JF59" s="687"/>
      <c r="JG59" s="687"/>
      <c r="JH59" s="687"/>
      <c r="JI59" s="687"/>
      <c r="JJ59" s="687"/>
      <c r="JK59" s="687"/>
      <c r="JL59" s="687"/>
      <c r="JM59" s="687"/>
      <c r="JN59" s="687"/>
      <c r="JO59" s="687"/>
      <c r="JP59" s="687"/>
      <c r="JQ59" s="687"/>
      <c r="JR59" s="687"/>
      <c r="JS59" s="687"/>
      <c r="JT59" s="687"/>
      <c r="JU59" s="687"/>
      <c r="JV59" s="687"/>
      <c r="JW59" s="687"/>
      <c r="JX59" s="687"/>
      <c r="JY59" s="687"/>
      <c r="JZ59" s="687"/>
      <c r="KA59" s="687"/>
      <c r="KB59" s="687"/>
      <c r="KC59" s="687"/>
      <c r="KD59" s="687"/>
      <c r="KE59" s="687"/>
      <c r="KF59" s="687"/>
      <c r="KG59" s="687"/>
      <c r="KH59" s="687"/>
      <c r="KI59" s="687"/>
      <c r="KJ59" s="687"/>
      <c r="KK59" s="687"/>
      <c r="KL59" s="687"/>
      <c r="KM59" s="687"/>
      <c r="KN59" s="687"/>
      <c r="KO59" s="687"/>
      <c r="KP59" s="687"/>
      <c r="KQ59" s="687"/>
      <c r="KR59" s="687"/>
      <c r="KS59" s="687"/>
      <c r="KT59" s="687"/>
      <c r="KU59" s="687"/>
      <c r="KV59" s="687"/>
      <c r="KW59" s="687"/>
      <c r="KX59" s="687"/>
      <c r="KY59" s="687"/>
      <c r="KZ59" s="687"/>
      <c r="LA59" s="687"/>
      <c r="LB59" s="687"/>
      <c r="LC59" s="687"/>
      <c r="LD59" s="687"/>
      <c r="LE59" s="687"/>
      <c r="LF59" s="687"/>
      <c r="LG59" s="687"/>
      <c r="LH59" s="687"/>
      <c r="LI59" s="687"/>
      <c r="LJ59" s="687"/>
      <c r="LK59" s="687"/>
      <c r="LL59" s="687"/>
      <c r="LM59" s="687"/>
      <c r="LN59" s="687"/>
      <c r="LO59" s="687"/>
      <c r="LP59" s="687"/>
      <c r="LQ59" s="687"/>
      <c r="LR59" s="687"/>
      <c r="LS59" s="687"/>
      <c r="LT59" s="687"/>
      <c r="LU59" s="687"/>
      <c r="LV59" s="687"/>
      <c r="LW59" s="687"/>
      <c r="LX59" s="687"/>
      <c r="LY59" s="687"/>
      <c r="LZ59" s="687"/>
      <c r="MA59" s="687"/>
      <c r="MB59" s="687"/>
      <c r="MC59" s="687"/>
      <c r="MD59" s="687"/>
      <c r="ME59" s="687"/>
      <c r="MF59" s="687"/>
      <c r="MG59" s="687"/>
      <c r="MH59" s="687"/>
      <c r="MI59" s="687"/>
      <c r="MJ59" s="687"/>
      <c r="MK59" s="687"/>
      <c r="ML59" s="687"/>
      <c r="MM59" s="687"/>
      <c r="MN59" s="687"/>
      <c r="MO59" s="687"/>
      <c r="MP59" s="687"/>
      <c r="MQ59" s="687"/>
      <c r="MR59" s="687"/>
      <c r="MS59" s="687"/>
      <c r="MT59" s="687"/>
      <c r="MU59" s="687"/>
      <c r="MV59" s="687"/>
      <c r="MW59" s="687"/>
      <c r="MX59" s="687"/>
      <c r="MY59" s="687"/>
      <c r="MZ59" s="687"/>
      <c r="NA59" s="687"/>
      <c r="NB59" s="687"/>
      <c r="NC59" s="687"/>
      <c r="ND59" s="687"/>
      <c r="NE59" s="687"/>
      <c r="NF59" s="687"/>
      <c r="NG59" s="687"/>
      <c r="NH59" s="687"/>
      <c r="NI59" s="687"/>
      <c r="NJ59" s="687"/>
      <c r="NK59" s="687"/>
      <c r="NL59" s="687"/>
      <c r="NM59" s="687"/>
      <c r="NN59" s="687"/>
      <c r="NO59" s="687"/>
      <c r="NP59" s="687"/>
      <c r="NQ59" s="687"/>
      <c r="NR59" s="687"/>
      <c r="NS59" s="687"/>
      <c r="NT59" s="687"/>
      <c r="NU59" s="687"/>
      <c r="NV59" s="687"/>
      <c r="NW59" s="687"/>
      <c r="NX59" s="687"/>
      <c r="NY59" s="687"/>
      <c r="NZ59" s="687"/>
      <c r="OA59" s="687"/>
      <c r="OB59" s="687"/>
      <c r="OC59" s="687"/>
      <c r="OD59" s="687"/>
      <c r="OE59" s="687"/>
      <c r="OF59" s="687"/>
      <c r="OG59" s="687"/>
      <c r="OH59" s="687"/>
      <c r="OI59" s="687"/>
      <c r="OJ59" s="687"/>
      <c r="OK59" s="687"/>
      <c r="OL59" s="687"/>
      <c r="OM59" s="687"/>
      <c r="ON59" s="687"/>
      <c r="OO59" s="687"/>
      <c r="OP59" s="687"/>
      <c r="OQ59" s="687"/>
      <c r="OR59" s="687"/>
      <c r="OS59" s="687"/>
      <c r="OT59" s="687"/>
      <c r="OU59" s="687"/>
      <c r="OV59" s="687"/>
      <c r="OW59" s="687"/>
      <c r="OX59" s="687"/>
      <c r="OY59" s="687"/>
      <c r="OZ59" s="687"/>
      <c r="PA59" s="687"/>
      <c r="PB59" s="687"/>
      <c r="PC59" s="687"/>
      <c r="PD59" s="687"/>
      <c r="PE59" s="687"/>
      <c r="PF59" s="687"/>
      <c r="PG59" s="687"/>
      <c r="PH59" s="687"/>
      <c r="PI59" s="687"/>
      <c r="PJ59" s="687"/>
      <c r="PK59" s="687"/>
      <c r="PL59" s="687"/>
      <c r="PM59" s="687"/>
      <c r="PN59" s="687"/>
      <c r="PO59" s="687"/>
      <c r="PP59" s="687"/>
      <c r="PQ59" s="687"/>
      <c r="PR59" s="687"/>
      <c r="PS59" s="687"/>
      <c r="PT59" s="687"/>
      <c r="PU59" s="687"/>
      <c r="PV59" s="687"/>
      <c r="PW59" s="687"/>
      <c r="PX59" s="687"/>
      <c r="PY59" s="687"/>
      <c r="PZ59" s="687"/>
      <c r="QA59" s="687"/>
      <c r="QB59" s="687"/>
      <c r="QC59" s="687"/>
      <c r="QD59" s="687"/>
      <c r="QE59" s="687"/>
      <c r="QF59" s="687"/>
      <c r="QG59" s="687"/>
      <c r="QH59" s="687"/>
      <c r="QI59" s="687"/>
      <c r="QJ59" s="687"/>
      <c r="QK59" s="687"/>
      <c r="QL59" s="687"/>
      <c r="QM59" s="687"/>
      <c r="QN59" s="687"/>
      <c r="QO59" s="687"/>
      <c r="QP59" s="687"/>
      <c r="QQ59" s="687"/>
      <c r="QR59" s="687"/>
      <c r="QS59" s="687"/>
      <c r="QT59" s="687"/>
      <c r="QU59" s="687"/>
      <c r="QV59" s="687"/>
      <c r="QW59" s="687"/>
      <c r="QX59" s="687"/>
      <c r="QY59" s="687"/>
      <c r="QZ59" s="687"/>
      <c r="RA59" s="687"/>
      <c r="RB59" s="687"/>
      <c r="RC59" s="687"/>
      <c r="RD59" s="687"/>
      <c r="RE59" s="687"/>
      <c r="RF59" s="687"/>
      <c r="RG59" s="687"/>
      <c r="RH59" s="687"/>
      <c r="RI59" s="687"/>
      <c r="RJ59" s="687"/>
      <c r="RK59" s="687"/>
      <c r="RL59" s="687"/>
      <c r="RM59" s="687"/>
      <c r="RN59" s="687"/>
      <c r="RO59" s="687"/>
      <c r="RP59" s="687"/>
      <c r="RQ59" s="687"/>
      <c r="RR59" s="687"/>
      <c r="RS59" s="687"/>
      <c r="RT59" s="687"/>
      <c r="RU59" s="687"/>
      <c r="RV59" s="687"/>
      <c r="RW59" s="687"/>
      <c r="RX59" s="687"/>
      <c r="RY59" s="687"/>
      <c r="RZ59" s="687"/>
      <c r="SA59" s="687"/>
      <c r="SB59" s="687"/>
      <c r="SC59" s="687"/>
      <c r="SD59" s="687"/>
      <c r="SE59" s="687"/>
      <c r="SF59" s="687"/>
      <c r="SG59" s="687"/>
      <c r="SH59" s="687"/>
      <c r="SI59" s="687"/>
      <c r="SJ59" s="687"/>
      <c r="SK59" s="687"/>
      <c r="SL59" s="687"/>
      <c r="SM59" s="687"/>
      <c r="SN59" s="687"/>
      <c r="SO59" s="687"/>
      <c r="SP59" s="687"/>
      <c r="SQ59" s="687"/>
      <c r="SR59" s="687"/>
      <c r="SS59" s="687"/>
      <c r="ST59" s="687"/>
      <c r="SU59" s="687"/>
      <c r="SV59" s="687"/>
      <c r="SW59" s="687"/>
      <c r="SX59" s="687"/>
      <c r="SY59" s="687"/>
      <c r="SZ59" s="687"/>
      <c r="TA59" s="687"/>
      <c r="TB59" s="687"/>
      <c r="TC59" s="687"/>
      <c r="TD59" s="687"/>
      <c r="TE59" s="687"/>
      <c r="TF59" s="687"/>
      <c r="TG59" s="687"/>
      <c r="TH59" s="687"/>
      <c r="TI59" s="687"/>
      <c r="TJ59" s="687"/>
      <c r="TK59" s="687"/>
      <c r="TL59" s="687"/>
      <c r="TM59" s="687"/>
      <c r="TN59" s="687"/>
      <c r="TO59" s="687"/>
      <c r="TP59" s="687"/>
      <c r="TQ59" s="687"/>
      <c r="TR59" s="687"/>
      <c r="TS59" s="687"/>
      <c r="TT59" s="687"/>
      <c r="TU59" s="687"/>
      <c r="TV59" s="687"/>
      <c r="TW59" s="687"/>
      <c r="TX59" s="687"/>
      <c r="TY59" s="687"/>
      <c r="TZ59" s="687"/>
      <c r="UA59" s="687"/>
      <c r="UB59" s="687"/>
      <c r="UC59" s="687"/>
      <c r="UD59" s="687"/>
      <c r="UE59" s="687"/>
      <c r="UF59" s="687"/>
      <c r="UG59" s="687"/>
      <c r="UH59" s="687"/>
      <c r="UI59" s="687"/>
      <c r="UJ59" s="687"/>
      <c r="UK59" s="687"/>
      <c r="UL59" s="687"/>
      <c r="UM59" s="687"/>
      <c r="UN59" s="687"/>
      <c r="UO59" s="687"/>
      <c r="UP59" s="687"/>
      <c r="UQ59" s="687"/>
      <c r="UR59" s="687"/>
      <c r="US59" s="687"/>
      <c r="UT59" s="687"/>
      <c r="UU59" s="687"/>
      <c r="UV59" s="687"/>
      <c r="UW59" s="687"/>
      <c r="UX59" s="687"/>
      <c r="UY59" s="687"/>
      <c r="UZ59" s="687"/>
      <c r="VA59" s="687"/>
      <c r="VB59" s="687"/>
      <c r="VC59" s="687"/>
      <c r="VD59" s="687"/>
      <c r="VE59" s="687"/>
      <c r="VF59" s="687"/>
      <c r="VG59" s="687"/>
      <c r="VH59" s="687"/>
      <c r="VI59" s="687"/>
      <c r="VJ59" s="687"/>
      <c r="VK59" s="687"/>
      <c r="VL59" s="687"/>
      <c r="VM59" s="687"/>
      <c r="VN59" s="687"/>
      <c r="VO59" s="687"/>
      <c r="VP59" s="687"/>
      <c r="VQ59" s="687"/>
      <c r="VR59" s="687"/>
      <c r="VS59" s="687"/>
      <c r="VT59" s="687"/>
      <c r="VU59" s="687"/>
      <c r="VV59" s="687"/>
      <c r="VW59" s="687"/>
      <c r="VX59" s="687"/>
      <c r="VY59" s="687"/>
      <c r="VZ59" s="687"/>
      <c r="WA59" s="687"/>
      <c r="WB59" s="687"/>
      <c r="WC59" s="687"/>
      <c r="WD59" s="687"/>
      <c r="WE59" s="687"/>
      <c r="WF59" s="687"/>
      <c r="WG59" s="687"/>
      <c r="WH59" s="687"/>
      <c r="WI59" s="687"/>
      <c r="WJ59" s="687"/>
      <c r="WK59" s="687"/>
      <c r="WL59" s="687"/>
      <c r="WM59" s="687"/>
      <c r="WN59" s="687"/>
      <c r="WO59" s="687"/>
      <c r="WP59" s="687"/>
      <c r="WQ59" s="687"/>
      <c r="WR59" s="687"/>
      <c r="WS59" s="687"/>
      <c r="WT59" s="687"/>
      <c r="WU59" s="687"/>
      <c r="WV59" s="687"/>
      <c r="WW59" s="687"/>
      <c r="WX59" s="687"/>
      <c r="WY59" s="687"/>
      <c r="WZ59" s="687"/>
      <c r="XA59" s="687"/>
      <c r="XB59" s="687"/>
      <c r="XC59" s="687"/>
      <c r="XD59" s="687"/>
      <c r="XE59" s="687"/>
      <c r="XF59" s="687"/>
      <c r="XG59" s="687"/>
      <c r="XH59" s="687"/>
      <c r="XI59" s="687"/>
      <c r="XJ59" s="687"/>
      <c r="XK59" s="687"/>
      <c r="XL59" s="687"/>
      <c r="XM59" s="687"/>
      <c r="XN59" s="687"/>
      <c r="XO59" s="687"/>
      <c r="XP59" s="687"/>
      <c r="XQ59" s="687"/>
      <c r="XR59" s="687"/>
      <c r="XS59" s="687"/>
      <c r="XT59" s="687"/>
      <c r="XU59" s="687"/>
      <c r="XV59" s="687"/>
      <c r="XW59" s="687"/>
      <c r="XX59" s="687"/>
      <c r="XY59" s="687"/>
      <c r="XZ59" s="687"/>
      <c r="YA59" s="687"/>
      <c r="YB59" s="687"/>
      <c r="YC59" s="687"/>
      <c r="YD59" s="687"/>
      <c r="YE59" s="687"/>
      <c r="YF59" s="687"/>
      <c r="YG59" s="687"/>
      <c r="YH59" s="687"/>
      <c r="YI59" s="687"/>
      <c r="YJ59" s="687"/>
      <c r="YK59" s="687"/>
      <c r="YL59" s="687"/>
      <c r="YM59" s="687"/>
      <c r="YN59" s="687"/>
      <c r="YO59" s="687"/>
      <c r="YP59" s="687"/>
      <c r="YQ59" s="687"/>
      <c r="YR59" s="687"/>
      <c r="YS59" s="687"/>
      <c r="YT59" s="687"/>
      <c r="YU59" s="687"/>
      <c r="YV59" s="687"/>
      <c r="YW59" s="687"/>
      <c r="YX59" s="687"/>
      <c r="YY59" s="687"/>
      <c r="YZ59" s="687"/>
      <c r="ZA59" s="687"/>
      <c r="ZB59" s="687"/>
      <c r="ZC59" s="687"/>
      <c r="ZD59" s="687"/>
      <c r="ZE59" s="687"/>
      <c r="ZF59" s="687"/>
      <c r="ZG59" s="687"/>
      <c r="ZH59" s="687"/>
      <c r="ZI59" s="687"/>
      <c r="ZJ59" s="687"/>
      <c r="ZK59" s="687"/>
      <c r="ZL59" s="687"/>
      <c r="ZM59" s="687"/>
      <c r="ZN59" s="687"/>
      <c r="ZO59" s="687"/>
    </row>
  </sheetData>
  <mergeCells count="20">
    <mergeCell ref="A2:L2"/>
    <mergeCell ref="A3:A4"/>
    <mergeCell ref="B3:B4"/>
    <mergeCell ref="C3:D3"/>
    <mergeCell ref="E3:F3"/>
    <mergeCell ref="G3:H3"/>
    <mergeCell ref="I3:J3"/>
    <mergeCell ref="K3:L3"/>
    <mergeCell ref="H21:H22"/>
    <mergeCell ref="I21:I22"/>
    <mergeCell ref="A19:J19"/>
    <mergeCell ref="J21:J22"/>
    <mergeCell ref="A20:A22"/>
    <mergeCell ref="B20:B22"/>
    <mergeCell ref="C20:F20"/>
    <mergeCell ref="G20:H20"/>
    <mergeCell ref="I20:J20"/>
    <mergeCell ref="C21:D21"/>
    <mergeCell ref="E21:F21"/>
    <mergeCell ref="G21:G22"/>
  </mergeCells>
  <printOptions horizontalCentered="1"/>
  <pageMargins left="0.7" right="0.7" top="0.75" bottom="0.75" header="0.3" footer="0.3"/>
  <pageSetup orientation="portrait"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77"/>
  <sheetViews>
    <sheetView view="pageBreakPreview" zoomScale="90" zoomScaleNormal="100" zoomScaleSheetLayoutView="90" workbookViewId="0">
      <selection activeCell="H29" sqref="H29"/>
    </sheetView>
  </sheetViews>
  <sheetFormatPr defaultColWidth="9.140625" defaultRowHeight="15"/>
  <cols>
    <col min="1" max="1" width="11.42578125" style="634" customWidth="1"/>
    <col min="2" max="4" width="8.7109375" style="634" customWidth="1"/>
    <col min="5" max="5" width="13.28515625" style="634" customWidth="1"/>
    <col min="6" max="7" width="8.7109375" style="634" customWidth="1"/>
    <col min="8" max="8" width="14.28515625" style="634" customWidth="1"/>
    <col min="9" max="16384" width="9.140625" style="634"/>
  </cols>
  <sheetData>
    <row r="1" spans="1:8" ht="15.75">
      <c r="A1" s="1255" t="s">
        <v>825</v>
      </c>
      <c r="B1" s="1256"/>
      <c r="C1" s="1256"/>
      <c r="D1" s="1256"/>
      <c r="E1" s="1256"/>
      <c r="F1" s="1256"/>
      <c r="G1" s="1256"/>
      <c r="H1" s="1256"/>
    </row>
    <row r="2" spans="1:8" ht="66" customHeight="1">
      <c r="A2" s="740" t="s">
        <v>662</v>
      </c>
      <c r="B2" s="739" t="s">
        <v>666</v>
      </c>
      <c r="C2" s="739" t="s">
        <v>663</v>
      </c>
      <c r="D2" s="739" t="s">
        <v>664</v>
      </c>
      <c r="E2" s="739" t="s">
        <v>665</v>
      </c>
      <c r="F2" s="739" t="s">
        <v>801</v>
      </c>
      <c r="G2" s="739" t="s">
        <v>201</v>
      </c>
      <c r="H2" s="739" t="s">
        <v>1040</v>
      </c>
    </row>
    <row r="3" spans="1:8" ht="15.75">
      <c r="A3" s="1260" t="s">
        <v>436</v>
      </c>
      <c r="B3" s="1260"/>
      <c r="C3" s="1260"/>
      <c r="D3" s="1260"/>
      <c r="E3" s="1260"/>
      <c r="F3" s="1260"/>
      <c r="G3" s="1260"/>
    </row>
    <row r="4" spans="1:8" ht="15.75">
      <c r="A4" s="726" t="s">
        <v>93</v>
      </c>
      <c r="B4" s="724">
        <v>2.6867356375874827E-5</v>
      </c>
      <c r="C4" s="724">
        <v>4.169899275712627</v>
      </c>
      <c r="D4" s="724">
        <v>33.011500370526889</v>
      </c>
      <c r="E4" s="724">
        <v>2.1358020110021726E-2</v>
      </c>
      <c r="F4" s="727">
        <v>0</v>
      </c>
      <c r="G4" s="724">
        <v>62.797215466294084</v>
      </c>
      <c r="H4" s="724">
        <v>16529170.26</v>
      </c>
    </row>
    <row r="5" spans="1:8" ht="15.75">
      <c r="A5" s="726" t="s">
        <v>94</v>
      </c>
      <c r="B5" s="724">
        <v>1.0974061765135633E-3</v>
      </c>
      <c r="C5" s="724">
        <v>3.5000263446348852</v>
      </c>
      <c r="D5" s="724">
        <v>37.545391346510812</v>
      </c>
      <c r="E5" s="724">
        <v>9.132080283876623E-2</v>
      </c>
      <c r="F5" s="727">
        <v>0</v>
      </c>
      <c r="G5" s="724">
        <v>58.86216604430188</v>
      </c>
      <c r="H5" s="724">
        <v>13671628.08</v>
      </c>
    </row>
    <row r="6" spans="1:8" ht="15.75">
      <c r="A6" s="722">
        <v>44287</v>
      </c>
      <c r="B6" s="720">
        <v>1.8580804299286E-6</v>
      </c>
      <c r="C6" s="720">
        <v>3.1779975926152502</v>
      </c>
      <c r="D6" s="720">
        <v>29.7793240557953</v>
      </c>
      <c r="E6" s="720">
        <v>4.3492088623338601E-2</v>
      </c>
      <c r="F6" s="723">
        <v>0</v>
      </c>
      <c r="G6" s="720">
        <v>66.999189979126996</v>
      </c>
      <c r="H6" s="720">
        <v>1135872.24</v>
      </c>
    </row>
    <row r="7" spans="1:8" ht="15.75">
      <c r="A7" s="722">
        <v>44317</v>
      </c>
      <c r="B7" s="720">
        <v>1.5714665966441094E-5</v>
      </c>
      <c r="C7" s="720">
        <v>3.0545621433846493</v>
      </c>
      <c r="D7" s="720">
        <v>29.406578293870663</v>
      </c>
      <c r="E7" s="720">
        <v>4.3265468675320239E-2</v>
      </c>
      <c r="F7" s="723">
        <v>0</v>
      </c>
      <c r="G7" s="720">
        <v>67.495582869307853</v>
      </c>
      <c r="H7" s="720">
        <v>1419806.84</v>
      </c>
    </row>
    <row r="8" spans="1:8" ht="15.75">
      <c r="A8" s="722">
        <v>44348</v>
      </c>
      <c r="B8" s="720">
        <v>5.4884901265590926E-6</v>
      </c>
      <c r="C8" s="720">
        <v>3.7860153742017255</v>
      </c>
      <c r="D8" s="720">
        <v>32.069373260687698</v>
      </c>
      <c r="E8" s="720">
        <v>4.8776211754730653E-2</v>
      </c>
      <c r="F8" s="723">
        <v>0</v>
      </c>
      <c r="G8" s="720">
        <v>64.095836721495914</v>
      </c>
      <c r="H8" s="720">
        <v>1275396.32</v>
      </c>
    </row>
    <row r="9" spans="1:8" ht="15.75">
      <c r="A9" s="722">
        <v>44408</v>
      </c>
      <c r="B9" s="720">
        <v>9.3434371436249847E-3</v>
      </c>
      <c r="C9" s="720">
        <v>4.0407626114122364</v>
      </c>
      <c r="D9" s="720">
        <v>32.907480392788095</v>
      </c>
      <c r="E9" s="720">
        <v>0.20933508284083699</v>
      </c>
      <c r="F9" s="723">
        <v>0</v>
      </c>
      <c r="G9" s="720">
        <v>62.833079927222954</v>
      </c>
      <c r="H9" s="720">
        <v>1377972.61</v>
      </c>
    </row>
    <row r="10" spans="1:8" ht="15.75">
      <c r="A10" s="722">
        <v>44409</v>
      </c>
      <c r="B10" s="720">
        <v>2.3229739998574593E-4</v>
      </c>
      <c r="C10" s="720">
        <v>3.6975949775194334</v>
      </c>
      <c r="D10" s="720">
        <v>34.864479960449174</v>
      </c>
      <c r="E10" s="720">
        <v>5.6074959595281221E-2</v>
      </c>
      <c r="F10" s="723">
        <v>0</v>
      </c>
      <c r="G10" s="720">
        <v>61.381620773692958</v>
      </c>
      <c r="H10" s="720">
        <v>1347410.66</v>
      </c>
    </row>
    <row r="11" spans="1:8" ht="15.75">
      <c r="A11" s="722">
        <v>44440</v>
      </c>
      <c r="B11" s="720">
        <v>6.9164592955080385E-5</v>
      </c>
      <c r="C11" s="720">
        <v>3.847563922340612</v>
      </c>
      <c r="D11" s="720">
        <v>34.762090515011181</v>
      </c>
      <c r="E11" s="720">
        <v>0.12596431970882846</v>
      </c>
      <c r="F11" s="723">
        <v>0</v>
      </c>
      <c r="G11" s="720">
        <v>61.264318181104748</v>
      </c>
      <c r="H11" s="720">
        <v>1474742.96</v>
      </c>
    </row>
    <row r="12" spans="1:8" ht="15.75">
      <c r="A12" s="722">
        <v>44470</v>
      </c>
      <c r="B12" s="720">
        <v>1.1262896780399784E-4</v>
      </c>
      <c r="C12" s="720">
        <v>3.1952768170590473</v>
      </c>
      <c r="D12" s="720">
        <v>46.932884767152267</v>
      </c>
      <c r="E12" s="720">
        <v>6.606166203093472E-2</v>
      </c>
      <c r="F12" s="723">
        <v>0</v>
      </c>
      <c r="G12" s="720">
        <v>49.805657761571418</v>
      </c>
      <c r="H12" s="720">
        <v>1571531.82</v>
      </c>
    </row>
    <row r="13" spans="1:8" ht="15.75">
      <c r="A13" s="722">
        <v>44501</v>
      </c>
      <c r="B13" s="720">
        <v>1.2293470884341626E-5</v>
      </c>
      <c r="C13" s="720">
        <v>3.877102554032779</v>
      </c>
      <c r="D13" s="720">
        <v>46.589265289318064</v>
      </c>
      <c r="E13" s="720">
        <v>0.12270113289661375</v>
      </c>
      <c r="F13" s="723">
        <v>0</v>
      </c>
      <c r="G13" s="720">
        <v>49.410907802752028</v>
      </c>
      <c r="H13" s="720">
        <v>1464191.8</v>
      </c>
    </row>
    <row r="14" spans="1:8" ht="15.75">
      <c r="A14" s="722">
        <v>44561</v>
      </c>
      <c r="B14" s="720">
        <v>2.3514371235158112E-5</v>
      </c>
      <c r="C14" s="720">
        <v>2.8737696898861227</v>
      </c>
      <c r="D14" s="720">
        <v>47.480474704677739</v>
      </c>
      <c r="E14" s="720">
        <v>9.9586497430392593E-2</v>
      </c>
      <c r="F14" s="723">
        <v>0</v>
      </c>
      <c r="G14" s="720">
        <v>49.546152647945846</v>
      </c>
      <c r="H14" s="720">
        <v>1275815.6299999999</v>
      </c>
    </row>
    <row r="15" spans="1:8" ht="15.75">
      <c r="A15" s="722">
        <v>44592</v>
      </c>
      <c r="B15" s="720">
        <v>7.7508455626939718E-5</v>
      </c>
      <c r="C15" s="720">
        <v>3.4884456376800133</v>
      </c>
      <c r="D15" s="720">
        <v>45.798875776724131</v>
      </c>
      <c r="E15" s="720">
        <v>0.11846151555052534</v>
      </c>
      <c r="F15" s="723">
        <v>0</v>
      </c>
      <c r="G15" s="720">
        <v>50.594118491329986</v>
      </c>
      <c r="H15" s="720">
        <v>1328887.19</v>
      </c>
    </row>
    <row r="16" spans="1:8" ht="15.75">
      <c r="A16" s="722">
        <v>44593</v>
      </c>
      <c r="B16" s="720">
        <v>6.4067884559876289E-6</v>
      </c>
      <c r="C16" s="720">
        <v>2.7407239225974687</v>
      </c>
      <c r="D16" s="720">
        <v>45.793351624364909</v>
      </c>
      <c r="E16" s="720">
        <v>6.6376075709974391E-2</v>
      </c>
      <c r="F16" s="723">
        <v>0</v>
      </c>
      <c r="G16" s="720">
        <v>51.399553619245438</v>
      </c>
      <c r="H16" s="720">
        <v>1643990.406067</v>
      </c>
    </row>
    <row r="17" spans="1:10" ht="15.75">
      <c r="A17" s="1261" t="s">
        <v>434</v>
      </c>
      <c r="B17" s="1261"/>
      <c r="C17" s="1261"/>
      <c r="D17" s="1261"/>
      <c r="E17" s="1261"/>
      <c r="F17" s="1261"/>
      <c r="G17" s="1261"/>
    </row>
    <row r="18" spans="1:10" ht="15.75">
      <c r="A18" s="738" t="s">
        <v>93</v>
      </c>
      <c r="B18" s="732">
        <v>1.222242951104203E-2</v>
      </c>
      <c r="C18" s="732">
        <v>6.7592057366693883</v>
      </c>
      <c r="D18" s="732">
        <v>42.064123350717026</v>
      </c>
      <c r="E18" s="732">
        <v>2.2119511562098765E-2</v>
      </c>
      <c r="F18" s="733">
        <v>0</v>
      </c>
      <c r="G18" s="732">
        <v>51.142328971539698</v>
      </c>
      <c r="H18" s="732">
        <v>318780.6120275</v>
      </c>
    </row>
    <row r="19" spans="1:10" ht="15.75">
      <c r="A19" s="722" t="s">
        <v>94</v>
      </c>
      <c r="B19" s="724">
        <v>7.0000000000000007E-2</v>
      </c>
      <c r="C19" s="724">
        <v>6.08</v>
      </c>
      <c r="D19" s="724">
        <v>40.53</v>
      </c>
      <c r="E19" s="724">
        <v>0.13</v>
      </c>
      <c r="F19" s="733">
        <v>0</v>
      </c>
      <c r="G19" s="724">
        <v>53.19</v>
      </c>
      <c r="H19" s="724">
        <v>410413.27551749995</v>
      </c>
      <c r="J19" s="634" t="s">
        <v>640</v>
      </c>
    </row>
    <row r="20" spans="1:10" ht="15.75">
      <c r="A20" s="722">
        <v>44287</v>
      </c>
      <c r="B20" s="720">
        <v>1.2250867861062907E-2</v>
      </c>
      <c r="C20" s="720">
        <v>6.0218441080890956</v>
      </c>
      <c r="D20" s="720">
        <v>42.764596884874997</v>
      </c>
      <c r="E20" s="720">
        <v>0.35668026559396476</v>
      </c>
      <c r="F20" s="723">
        <v>0</v>
      </c>
      <c r="G20" s="720">
        <v>50.844627873580947</v>
      </c>
      <c r="H20" s="720">
        <v>55196.575210000003</v>
      </c>
    </row>
    <row r="21" spans="1:10" ht="15.75">
      <c r="A21" s="722">
        <v>44317</v>
      </c>
      <c r="B21" s="720">
        <v>9.8092563397513197E-3</v>
      </c>
      <c r="C21" s="720">
        <v>5.7362359828351916</v>
      </c>
      <c r="D21" s="720">
        <v>41.308854977409062</v>
      </c>
      <c r="E21" s="720">
        <v>0.25972763189517301</v>
      </c>
      <c r="F21" s="723">
        <v>0</v>
      </c>
      <c r="G21" s="720">
        <v>52.685372151520802</v>
      </c>
      <c r="H21" s="720">
        <v>42920.483429999993</v>
      </c>
    </row>
    <row r="22" spans="1:10" ht="15.75">
      <c r="A22" s="722">
        <v>44348</v>
      </c>
      <c r="B22" s="720">
        <v>2.1366816E-2</v>
      </c>
      <c r="C22" s="720">
        <v>6.559361977</v>
      </c>
      <c r="D22" s="720">
        <v>40.876719719999997</v>
      </c>
      <c r="E22" s="720">
        <v>0.28267928399999998</v>
      </c>
      <c r="F22" s="723">
        <v>0</v>
      </c>
      <c r="G22" s="720">
        <v>52.259872199999997</v>
      </c>
      <c r="H22" s="720">
        <v>42776.284320000035</v>
      </c>
    </row>
    <row r="23" spans="1:10" ht="15.75">
      <c r="A23" s="714">
        <v>44378</v>
      </c>
      <c r="B23" s="720">
        <v>7.1332085782662438E-2</v>
      </c>
      <c r="C23" s="720">
        <v>7.0510615030031296</v>
      </c>
      <c r="D23" s="720">
        <v>40.227984603849883</v>
      </c>
      <c r="E23" s="720">
        <v>0.1577301750741425</v>
      </c>
      <c r="F23" s="723">
        <v>0</v>
      </c>
      <c r="G23" s="720">
        <v>52.494569453613195</v>
      </c>
      <c r="H23" s="720">
        <v>45174.553549999997</v>
      </c>
    </row>
    <row r="24" spans="1:10" ht="15.75">
      <c r="A24" s="714">
        <v>44409</v>
      </c>
      <c r="B24" s="720">
        <v>6.6234821749867168E-2</v>
      </c>
      <c r="C24" s="720">
        <v>5.6125133153182283</v>
      </c>
      <c r="D24" s="720">
        <v>39.191213653194531</v>
      </c>
      <c r="E24" s="720">
        <v>6.2640106046812832E-2</v>
      </c>
      <c r="F24" s="723">
        <v>0</v>
      </c>
      <c r="G24" s="720">
        <v>55.067398103690557</v>
      </c>
      <c r="H24" s="720">
        <v>51329.55806999997</v>
      </c>
    </row>
    <row r="25" spans="1:10" ht="15.75">
      <c r="A25" s="714">
        <v>44440</v>
      </c>
      <c r="B25" s="720">
        <v>9.896136920509932E-2</v>
      </c>
      <c r="C25" s="720">
        <v>5.5156324562655286</v>
      </c>
      <c r="D25" s="720">
        <v>41.319781672504241</v>
      </c>
      <c r="E25" s="720">
        <v>3.8988858106144067E-2</v>
      </c>
      <c r="F25" s="723">
        <v>0</v>
      </c>
      <c r="G25" s="720">
        <v>53.026632598088462</v>
      </c>
      <c r="H25" s="720">
        <v>39390.962937499993</v>
      </c>
    </row>
    <row r="26" spans="1:10" ht="15.75">
      <c r="A26" s="714">
        <v>44470</v>
      </c>
      <c r="B26" s="720">
        <v>0.20598221478721063</v>
      </c>
      <c r="C26" s="720">
        <v>6.9801234280149282</v>
      </c>
      <c r="D26" s="720">
        <v>40.299585540478724</v>
      </c>
      <c r="E26" s="720">
        <v>8.9818946844294808E-3</v>
      </c>
      <c r="F26" s="723">
        <v>0</v>
      </c>
      <c r="G26" s="720">
        <v>52.505326922034747</v>
      </c>
      <c r="H26" s="720">
        <v>39720.99</v>
      </c>
    </row>
    <row r="27" spans="1:10" ht="15.75">
      <c r="A27" s="714">
        <v>44501</v>
      </c>
      <c r="B27" s="720">
        <v>0.08</v>
      </c>
      <c r="C27" s="720">
        <v>6.29</v>
      </c>
      <c r="D27" s="720">
        <v>40.450000000000003</v>
      </c>
      <c r="E27" s="723">
        <v>0</v>
      </c>
      <c r="F27" s="723">
        <v>0</v>
      </c>
      <c r="G27" s="720">
        <v>53.18</v>
      </c>
      <c r="H27" s="720">
        <v>37205.577999999994</v>
      </c>
    </row>
    <row r="28" spans="1:10" ht="15.75">
      <c r="A28" s="722">
        <v>44561</v>
      </c>
      <c r="B28" s="720">
        <v>0.03</v>
      </c>
      <c r="C28" s="720">
        <v>4.9800000000000004</v>
      </c>
      <c r="D28" s="720">
        <v>38.299999999999997</v>
      </c>
      <c r="E28" s="723">
        <v>0.01</v>
      </c>
      <c r="F28" s="723">
        <v>0</v>
      </c>
      <c r="G28" s="720">
        <v>56.68</v>
      </c>
      <c r="H28" s="720">
        <v>30230.13</v>
      </c>
    </row>
    <row r="29" spans="1:10" s="660" customFormat="1" ht="15.75">
      <c r="A29" s="737">
        <v>44592</v>
      </c>
      <c r="B29" s="736">
        <v>0.01</v>
      </c>
      <c r="C29" s="736">
        <v>3</v>
      </c>
      <c r="D29" s="736">
        <v>39.97</v>
      </c>
      <c r="E29" s="723">
        <v>5.35</v>
      </c>
      <c r="F29" s="723">
        <v>0</v>
      </c>
      <c r="G29" s="736">
        <v>51.67</v>
      </c>
      <c r="H29" s="736">
        <v>26468.16</v>
      </c>
    </row>
    <row r="30" spans="1:10" s="660" customFormat="1" ht="15.75">
      <c r="A30" s="737">
        <v>44593</v>
      </c>
      <c r="B30" s="736">
        <v>0</v>
      </c>
      <c r="C30" s="736">
        <v>3.24</v>
      </c>
      <c r="D30" s="736">
        <v>41.93</v>
      </c>
      <c r="E30" s="723">
        <v>5.51</v>
      </c>
      <c r="F30" s="723">
        <v>0</v>
      </c>
      <c r="G30" s="736">
        <v>49.32</v>
      </c>
      <c r="H30" s="736">
        <v>24859.16689</v>
      </c>
    </row>
    <row r="31" spans="1:10" ht="15.75">
      <c r="A31" s="1261" t="s">
        <v>638</v>
      </c>
      <c r="B31" s="1261"/>
      <c r="C31" s="1261"/>
      <c r="D31" s="1261"/>
      <c r="E31" s="1261"/>
      <c r="F31" s="1261"/>
      <c r="G31" s="1261"/>
    </row>
    <row r="32" spans="1:10" ht="15.75">
      <c r="A32" s="735" t="s">
        <v>93</v>
      </c>
      <c r="B32" s="734">
        <v>0</v>
      </c>
      <c r="C32" s="734">
        <v>0</v>
      </c>
      <c r="D32" s="732">
        <v>66.569999999999993</v>
      </c>
      <c r="E32" s="734">
        <v>0</v>
      </c>
      <c r="F32" s="733">
        <v>0</v>
      </c>
      <c r="G32" s="732">
        <v>33.43</v>
      </c>
      <c r="H32" s="732">
        <v>1666.1718231449988</v>
      </c>
    </row>
    <row r="33" spans="1:8" ht="15.75">
      <c r="A33" s="726" t="s">
        <v>94</v>
      </c>
      <c r="B33" s="725">
        <v>0</v>
      </c>
      <c r="C33" s="725">
        <v>0</v>
      </c>
      <c r="D33" s="724">
        <v>20.710447104131759</v>
      </c>
      <c r="E33" s="725">
        <v>0</v>
      </c>
      <c r="F33" s="727">
        <v>0</v>
      </c>
      <c r="G33" s="724">
        <v>79.289552895868226</v>
      </c>
      <c r="H33" s="724">
        <v>138.64413999999999</v>
      </c>
    </row>
    <row r="34" spans="1:8" ht="15.75">
      <c r="A34" s="722">
        <v>44287</v>
      </c>
      <c r="B34" s="721">
        <v>0</v>
      </c>
      <c r="C34" s="721">
        <v>0</v>
      </c>
      <c r="D34" s="720">
        <v>27.23</v>
      </c>
      <c r="E34" s="721">
        <v>0</v>
      </c>
      <c r="F34" s="723">
        <v>0</v>
      </c>
      <c r="G34" s="720">
        <v>72.760000000000005</v>
      </c>
      <c r="H34" s="720">
        <v>18.95543</v>
      </c>
    </row>
    <row r="35" spans="1:8" ht="15.75">
      <c r="A35" s="722">
        <v>44317</v>
      </c>
      <c r="B35" s="721">
        <v>0</v>
      </c>
      <c r="C35" s="721">
        <v>0</v>
      </c>
      <c r="D35" s="720">
        <v>25.65</v>
      </c>
      <c r="E35" s="721">
        <v>0</v>
      </c>
      <c r="F35" s="723">
        <v>0</v>
      </c>
      <c r="G35" s="720">
        <v>74.349999999999994</v>
      </c>
      <c r="H35" s="720">
        <v>22.53</v>
      </c>
    </row>
    <row r="36" spans="1:8" ht="15.75">
      <c r="A36" s="722">
        <v>44348</v>
      </c>
      <c r="B36" s="721">
        <v>0</v>
      </c>
      <c r="C36" s="721">
        <v>0</v>
      </c>
      <c r="D36" s="720">
        <v>21.407644619560653</v>
      </c>
      <c r="E36" s="721">
        <v>0</v>
      </c>
      <c r="F36" s="723">
        <v>0</v>
      </c>
      <c r="G36" s="720">
        <v>78.592355380439344</v>
      </c>
      <c r="H36" s="720">
        <v>26.44</v>
      </c>
    </row>
    <row r="37" spans="1:8" ht="15.75">
      <c r="A37" s="722">
        <v>44408</v>
      </c>
      <c r="B37" s="721">
        <v>0</v>
      </c>
      <c r="C37" s="721">
        <v>0</v>
      </c>
      <c r="D37" s="720">
        <v>20.081319177772759</v>
      </c>
      <c r="E37" s="721">
        <v>0</v>
      </c>
      <c r="F37" s="723">
        <v>0</v>
      </c>
      <c r="G37" s="720">
        <v>79.918680822227245</v>
      </c>
      <c r="H37" s="720">
        <v>22.13</v>
      </c>
    </row>
    <row r="38" spans="1:8" ht="15.75">
      <c r="A38" s="722">
        <v>44409</v>
      </c>
      <c r="B38" s="721">
        <v>0</v>
      </c>
      <c r="C38" s="721">
        <v>0</v>
      </c>
      <c r="D38" s="720">
        <v>12.66</v>
      </c>
      <c r="E38" s="721">
        <v>0</v>
      </c>
      <c r="F38" s="723">
        <v>0</v>
      </c>
      <c r="G38" s="720">
        <v>87.34</v>
      </c>
      <c r="H38" s="720">
        <v>20.329999999999998</v>
      </c>
    </row>
    <row r="39" spans="1:8" ht="15.75">
      <c r="A39" s="722">
        <v>44440</v>
      </c>
      <c r="B39" s="721">
        <v>0</v>
      </c>
      <c r="C39" s="721">
        <v>0</v>
      </c>
      <c r="D39" s="720">
        <v>12.213961074360787</v>
      </c>
      <c r="E39" s="721">
        <v>0</v>
      </c>
      <c r="F39" s="721">
        <v>0</v>
      </c>
      <c r="G39" s="720">
        <v>87.786038925639218</v>
      </c>
      <c r="H39" s="720">
        <v>13.39066</v>
      </c>
    </row>
    <row r="40" spans="1:8" s="660" customFormat="1" ht="15.75">
      <c r="A40" s="722">
        <v>44470</v>
      </c>
      <c r="B40" s="721">
        <v>0</v>
      </c>
      <c r="C40" s="721">
        <v>0</v>
      </c>
      <c r="D40" s="720">
        <v>25.417225650657365</v>
      </c>
      <c r="E40" s="721">
        <v>0</v>
      </c>
      <c r="F40" s="721">
        <v>0</v>
      </c>
      <c r="G40" s="720">
        <v>74.582774349342657</v>
      </c>
      <c r="H40" s="720">
        <v>8.0130499999999998</v>
      </c>
    </row>
    <row r="41" spans="1:8" s="660" customFormat="1" ht="15.75">
      <c r="A41" s="722">
        <v>44501</v>
      </c>
      <c r="B41" s="721">
        <v>0</v>
      </c>
      <c r="C41" s="721">
        <v>0</v>
      </c>
      <c r="D41" s="720">
        <v>2.27</v>
      </c>
      <c r="E41" s="721">
        <v>0</v>
      </c>
      <c r="F41" s="721">
        <v>0</v>
      </c>
      <c r="G41" s="720">
        <v>97.73</v>
      </c>
      <c r="H41" s="720">
        <v>3.9649999999999999</v>
      </c>
    </row>
    <row r="42" spans="1:8" s="660" customFormat="1" ht="15.75">
      <c r="A42" s="722">
        <v>44561</v>
      </c>
      <c r="B42" s="721">
        <v>0</v>
      </c>
      <c r="C42" s="721">
        <v>0</v>
      </c>
      <c r="D42" s="720">
        <v>4.84</v>
      </c>
      <c r="E42" s="721">
        <v>0</v>
      </c>
      <c r="F42" s="721">
        <v>0</v>
      </c>
      <c r="G42" s="720">
        <v>95.16</v>
      </c>
      <c r="H42" s="720">
        <v>2.89</v>
      </c>
    </row>
    <row r="43" spans="1:8" s="660" customFormat="1" ht="15.75">
      <c r="A43" s="722">
        <v>44592</v>
      </c>
      <c r="B43" s="721">
        <v>0</v>
      </c>
      <c r="C43" s="721">
        <v>0</v>
      </c>
      <c r="D43" s="720">
        <v>4.84</v>
      </c>
      <c r="E43" s="721">
        <v>0</v>
      </c>
      <c r="F43" s="721">
        <v>0</v>
      </c>
      <c r="G43" s="720">
        <v>95.16</v>
      </c>
      <c r="H43" s="720">
        <v>0</v>
      </c>
    </row>
    <row r="44" spans="1:8" s="660" customFormat="1" ht="15.75">
      <c r="A44" s="722">
        <v>44593</v>
      </c>
      <c r="B44" s="721">
        <v>0</v>
      </c>
      <c r="C44" s="721">
        <v>0</v>
      </c>
      <c r="D44" s="720">
        <v>4.84</v>
      </c>
      <c r="E44" s="721">
        <v>0</v>
      </c>
      <c r="F44" s="721">
        <v>0</v>
      </c>
      <c r="G44" s="720">
        <v>95.16</v>
      </c>
      <c r="H44" s="720">
        <v>0</v>
      </c>
    </row>
    <row r="45" spans="1:8" ht="15.75">
      <c r="A45" s="1259" t="s">
        <v>134</v>
      </c>
      <c r="B45" s="1259"/>
      <c r="C45" s="1259"/>
      <c r="D45" s="1259"/>
      <c r="E45" s="1259"/>
      <c r="F45" s="1259"/>
      <c r="G45" s="1259"/>
    </row>
    <row r="46" spans="1:8" ht="15.75">
      <c r="A46" s="726" t="s">
        <v>93</v>
      </c>
      <c r="B46" s="724">
        <v>3.3327840364141222E-2</v>
      </c>
      <c r="C46" s="724">
        <v>3.3327840364141222E-2</v>
      </c>
      <c r="D46" s="724">
        <v>4.4109280495423082</v>
      </c>
      <c r="E46" s="724">
        <v>3.3327840364141222E-2</v>
      </c>
      <c r="F46" s="731">
        <v>3.3327840364141222E-2</v>
      </c>
      <c r="G46" s="724">
        <v>95.589071950457694</v>
      </c>
      <c r="H46" s="727">
        <v>1220046.0279268001</v>
      </c>
    </row>
    <row r="47" spans="1:8" ht="15.75">
      <c r="A47" s="726" t="s">
        <v>94</v>
      </c>
      <c r="B47" s="724">
        <v>3.3327840364141222E-2</v>
      </c>
      <c r="C47" s="724">
        <v>3.3327840364141222E-2</v>
      </c>
      <c r="D47" s="730">
        <v>2.4728300854881584E-2</v>
      </c>
      <c r="E47" s="724">
        <v>3.3327840364141222E-2</v>
      </c>
      <c r="F47" s="731">
        <v>3.3327840364141222E-2</v>
      </c>
      <c r="G47" s="730">
        <v>99.975271699145097</v>
      </c>
      <c r="H47" s="727">
        <v>1532691.8038552001</v>
      </c>
    </row>
    <row r="48" spans="1:8" ht="15.75">
      <c r="A48" s="722">
        <v>44287</v>
      </c>
      <c r="B48" s="720">
        <v>3.3327840364141222E-2</v>
      </c>
      <c r="C48" s="720">
        <v>3.3327840364141222E-2</v>
      </c>
      <c r="D48" s="720">
        <v>2.5832274594006895E-2</v>
      </c>
      <c r="E48" s="720">
        <v>3.3327840364141222E-2</v>
      </c>
      <c r="F48" s="729">
        <v>3.3327840364141222E-2</v>
      </c>
      <c r="G48" s="720">
        <v>99.974167725405991</v>
      </c>
      <c r="H48" s="720">
        <v>132549.63040669999</v>
      </c>
    </row>
    <row r="49" spans="1:10" ht="15.75">
      <c r="A49" s="722">
        <v>44317</v>
      </c>
      <c r="B49" s="721">
        <v>0</v>
      </c>
      <c r="C49" s="721">
        <v>0</v>
      </c>
      <c r="D49" s="720">
        <v>2.4728300854881584E-2</v>
      </c>
      <c r="E49" s="728">
        <v>0</v>
      </c>
      <c r="F49" s="723">
        <v>0</v>
      </c>
      <c r="G49" s="720">
        <v>99.975271699145097</v>
      </c>
      <c r="H49" s="720">
        <v>136334.061923</v>
      </c>
    </row>
    <row r="50" spans="1:10" ht="15.75">
      <c r="A50" s="722">
        <v>44348</v>
      </c>
      <c r="B50" s="721">
        <v>0</v>
      </c>
      <c r="C50" s="721">
        <v>0</v>
      </c>
      <c r="D50" s="720">
        <v>1.9897300213747176E-2</v>
      </c>
      <c r="E50" s="728">
        <v>0</v>
      </c>
      <c r="F50" s="723">
        <v>0</v>
      </c>
      <c r="G50" s="720">
        <v>99.980102699786258</v>
      </c>
      <c r="H50" s="720">
        <v>143744.47132400001</v>
      </c>
    </row>
    <row r="51" spans="1:10" ht="15.75">
      <c r="A51" s="722">
        <v>44408</v>
      </c>
      <c r="B51" s="721">
        <v>0</v>
      </c>
      <c r="C51" s="721">
        <v>0</v>
      </c>
      <c r="D51" s="720">
        <v>2.6126439170742689E-2</v>
      </c>
      <c r="E51" s="728">
        <v>0</v>
      </c>
      <c r="F51" s="723">
        <v>0</v>
      </c>
      <c r="G51" s="720">
        <v>99.973873560829261</v>
      </c>
      <c r="H51" s="720">
        <v>138612.400501</v>
      </c>
    </row>
    <row r="52" spans="1:10" ht="15.75">
      <c r="A52" s="722">
        <v>44409</v>
      </c>
      <c r="B52" s="721">
        <v>0</v>
      </c>
      <c r="C52" s="721">
        <v>0</v>
      </c>
      <c r="D52" s="720">
        <v>2.2611069405271418E-2</v>
      </c>
      <c r="E52" s="728">
        <v>0</v>
      </c>
      <c r="F52" s="723">
        <v>0</v>
      </c>
      <c r="G52" s="720">
        <v>99.977388930594728</v>
      </c>
      <c r="H52" s="720">
        <v>137843.809779</v>
      </c>
    </row>
    <row r="53" spans="1:10" ht="15.75">
      <c r="A53" s="722">
        <v>44440</v>
      </c>
      <c r="B53" s="721">
        <v>0</v>
      </c>
      <c r="C53" s="721">
        <v>0</v>
      </c>
      <c r="D53" s="720">
        <v>1.8406645840409224</v>
      </c>
      <c r="E53" s="728">
        <v>0</v>
      </c>
      <c r="F53" s="723">
        <v>0</v>
      </c>
      <c r="G53" s="720">
        <v>98.159335415959077</v>
      </c>
      <c r="H53" s="720">
        <v>148847.844048</v>
      </c>
    </row>
    <row r="54" spans="1:10" s="660" customFormat="1" ht="15.75">
      <c r="A54" s="722">
        <v>44470</v>
      </c>
      <c r="B54" s="721">
        <v>0</v>
      </c>
      <c r="C54" s="721">
        <v>0</v>
      </c>
      <c r="D54" s="720">
        <v>0.77946960845362701</v>
      </c>
      <c r="E54" s="728">
        <v>0</v>
      </c>
      <c r="F54" s="723">
        <v>0</v>
      </c>
      <c r="G54" s="720">
        <v>99.220530391546362</v>
      </c>
      <c r="H54" s="720">
        <v>188496.58242799999</v>
      </c>
    </row>
    <row r="55" spans="1:10" s="660" customFormat="1" ht="15.75">
      <c r="A55" s="722">
        <v>44501</v>
      </c>
      <c r="B55" s="721">
        <v>0</v>
      </c>
      <c r="C55" s="721">
        <v>0</v>
      </c>
      <c r="D55" s="720">
        <v>0.13366988053981596</v>
      </c>
      <c r="E55" s="728">
        <v>0</v>
      </c>
      <c r="F55" s="723">
        <v>0</v>
      </c>
      <c r="G55" s="720">
        <v>99.866330119460187</v>
      </c>
      <c r="H55" s="720">
        <v>210265.52680749999</v>
      </c>
    </row>
    <row r="56" spans="1:10" s="660" customFormat="1" ht="15.75">
      <c r="A56" s="722">
        <v>44561</v>
      </c>
      <c r="B56" s="721">
        <v>0</v>
      </c>
      <c r="C56" s="721">
        <v>1.7416942902641998E-3</v>
      </c>
      <c r="D56" s="720">
        <v>6.5104587511531975E-2</v>
      </c>
      <c r="E56" s="728">
        <v>0</v>
      </c>
      <c r="F56" s="723">
        <v>0</v>
      </c>
      <c r="G56" s="720">
        <v>99.933153718198213</v>
      </c>
      <c r="H56" s="720">
        <v>249356.3321805</v>
      </c>
    </row>
    <row r="57" spans="1:10" s="660" customFormat="1" ht="15.75">
      <c r="A57" s="722">
        <v>44592</v>
      </c>
      <c r="B57" s="721">
        <v>0</v>
      </c>
      <c r="C57" s="721">
        <v>1.7416942902641998E-3</v>
      </c>
      <c r="D57" s="720">
        <v>6.5104587511531975E-2</v>
      </c>
      <c r="E57" s="728">
        <v>0</v>
      </c>
      <c r="F57" s="723">
        <v>0</v>
      </c>
      <c r="G57" s="720">
        <v>99.933153718198213</v>
      </c>
      <c r="H57" s="720">
        <v>42111.446942499999</v>
      </c>
    </row>
    <row r="58" spans="1:10" s="660" customFormat="1" ht="15.75">
      <c r="A58" s="722">
        <v>44593</v>
      </c>
      <c r="B58" s="721">
        <v>0</v>
      </c>
      <c r="C58" s="721">
        <v>9.183736852680327E-2</v>
      </c>
      <c r="D58" s="720">
        <v>1.8657400073655912</v>
      </c>
      <c r="E58" s="728">
        <v>0</v>
      </c>
      <c r="F58" s="723">
        <v>0</v>
      </c>
      <c r="G58" s="720">
        <v>98.042422624107601</v>
      </c>
      <c r="H58" s="720">
        <v>4529.6975149999998</v>
      </c>
    </row>
    <row r="59" spans="1:10" ht="15.75">
      <c r="A59" s="1259" t="s">
        <v>135</v>
      </c>
      <c r="B59" s="1259"/>
      <c r="C59" s="1259"/>
      <c r="D59" s="1259"/>
      <c r="E59" s="1259"/>
      <c r="F59" s="1259"/>
      <c r="G59" s="1259"/>
    </row>
    <row r="60" spans="1:10" ht="15.75">
      <c r="A60" s="726" t="s">
        <v>93</v>
      </c>
      <c r="B60" s="725">
        <v>0</v>
      </c>
      <c r="C60" s="724">
        <v>0.32</v>
      </c>
      <c r="D60" s="724">
        <v>64.64</v>
      </c>
      <c r="E60" s="725">
        <v>0</v>
      </c>
      <c r="F60" s="727">
        <v>0</v>
      </c>
      <c r="G60" s="724">
        <v>35.04</v>
      </c>
      <c r="H60" s="724">
        <v>27839.007678500006</v>
      </c>
    </row>
    <row r="61" spans="1:10" ht="15.75">
      <c r="A61" s="726" t="s">
        <v>94</v>
      </c>
      <c r="B61" s="725">
        <v>0</v>
      </c>
      <c r="C61" s="724">
        <v>3.5257228607377411</v>
      </c>
      <c r="D61" s="724">
        <v>74.973889537951834</v>
      </c>
      <c r="E61" s="725">
        <v>0</v>
      </c>
      <c r="F61" s="725">
        <v>0</v>
      </c>
      <c r="G61" s="724">
        <v>21.500387601310408</v>
      </c>
      <c r="H61" s="724">
        <v>15147.510454799982</v>
      </c>
      <c r="J61" s="634" t="s">
        <v>640</v>
      </c>
    </row>
    <row r="62" spans="1:10" ht="15.75">
      <c r="A62" s="722">
        <v>44287</v>
      </c>
      <c r="B62" s="721">
        <v>0</v>
      </c>
      <c r="C62" s="720">
        <v>5.49</v>
      </c>
      <c r="D62" s="720">
        <v>71.180000000000007</v>
      </c>
      <c r="E62" s="721">
        <v>0</v>
      </c>
      <c r="F62" s="723">
        <v>0</v>
      </c>
      <c r="G62" s="720">
        <v>23.33</v>
      </c>
      <c r="H62" s="720">
        <v>1549.6460579999996</v>
      </c>
    </row>
    <row r="63" spans="1:10" ht="15.75">
      <c r="A63" s="722">
        <v>44317</v>
      </c>
      <c r="B63" s="721">
        <v>0</v>
      </c>
      <c r="C63" s="720">
        <v>6.22</v>
      </c>
      <c r="D63" s="720">
        <v>69.849999999999994</v>
      </c>
      <c r="E63" s="721">
        <v>0</v>
      </c>
      <c r="F63" s="723">
        <v>0</v>
      </c>
      <c r="G63" s="720">
        <v>23.93</v>
      </c>
      <c r="H63" s="720">
        <v>1159.8829314999998</v>
      </c>
    </row>
    <row r="64" spans="1:10" ht="15.75">
      <c r="A64" s="722">
        <v>44348</v>
      </c>
      <c r="B64" s="721">
        <v>0</v>
      </c>
      <c r="C64" s="720">
        <v>4.1773673076837863</v>
      </c>
      <c r="D64" s="720">
        <v>74.472239485999935</v>
      </c>
      <c r="E64" s="721">
        <v>0</v>
      </c>
      <c r="F64" s="723">
        <v>0</v>
      </c>
      <c r="G64" s="720">
        <v>21.350393206316276</v>
      </c>
      <c r="H64" s="720">
        <v>1122.3739211000004</v>
      </c>
    </row>
    <row r="65" spans="1:8" ht="15.75">
      <c r="A65" s="722">
        <v>44408</v>
      </c>
      <c r="B65" s="721">
        <v>0</v>
      </c>
      <c r="C65" s="720">
        <v>3.7899546760256864</v>
      </c>
      <c r="D65" s="720">
        <v>65.940831449623218</v>
      </c>
      <c r="E65" s="721">
        <v>0</v>
      </c>
      <c r="F65" s="723">
        <v>0</v>
      </c>
      <c r="G65" s="720">
        <v>30.269213874351053</v>
      </c>
      <c r="H65" s="720">
        <v>1570.4603375999993</v>
      </c>
    </row>
    <row r="66" spans="1:8" ht="15.75">
      <c r="A66" s="722">
        <v>44409</v>
      </c>
      <c r="B66" s="721">
        <v>0</v>
      </c>
      <c r="C66" s="720">
        <v>4.9352775252130625</v>
      </c>
      <c r="D66" s="720">
        <v>76.821358911621971</v>
      </c>
      <c r="E66" s="721">
        <v>0</v>
      </c>
      <c r="F66" s="723">
        <v>0</v>
      </c>
      <c r="G66" s="720">
        <v>18.243363563164941</v>
      </c>
      <c r="H66" s="720">
        <v>1715.4120475999994</v>
      </c>
    </row>
    <row r="67" spans="1:8" ht="15.75">
      <c r="A67" s="722">
        <v>44440</v>
      </c>
      <c r="B67" s="721">
        <v>0</v>
      </c>
      <c r="C67" s="720">
        <v>1.71472094121638</v>
      </c>
      <c r="D67" s="720">
        <v>86.038306374783005</v>
      </c>
      <c r="E67" s="721">
        <v>0</v>
      </c>
      <c r="F67" s="723">
        <v>0</v>
      </c>
      <c r="G67" s="720">
        <v>12.2469726840006</v>
      </c>
      <c r="H67" s="720">
        <v>1690.6070429999993</v>
      </c>
    </row>
    <row r="68" spans="1:8" ht="15.75">
      <c r="A68" s="722">
        <v>44470</v>
      </c>
      <c r="B68" s="721">
        <v>0</v>
      </c>
      <c r="C68" s="720">
        <v>1.4947717496505153</v>
      </c>
      <c r="D68" s="720">
        <v>73.172546983212484</v>
      </c>
      <c r="E68" s="721">
        <v>0</v>
      </c>
      <c r="F68" s="723">
        <v>0</v>
      </c>
      <c r="G68" s="720">
        <v>25.332681267136991</v>
      </c>
      <c r="H68" s="720">
        <v>1545.4248954999982</v>
      </c>
    </row>
    <row r="69" spans="1:8" ht="15.75">
      <c r="A69" s="722">
        <v>44501</v>
      </c>
      <c r="B69" s="721">
        <v>0</v>
      </c>
      <c r="C69" s="720">
        <v>2.6790194118148452</v>
      </c>
      <c r="D69" s="720">
        <v>76.961985423887853</v>
      </c>
      <c r="E69" s="721">
        <v>0</v>
      </c>
      <c r="F69" s="721">
        <v>0</v>
      </c>
      <c r="G69" s="720">
        <v>20.358995164297301</v>
      </c>
      <c r="H69" s="720">
        <v>1692.0016630000005</v>
      </c>
    </row>
    <row r="70" spans="1:8" ht="15.75">
      <c r="A70" s="722">
        <v>44561</v>
      </c>
      <c r="B70" s="721">
        <v>0</v>
      </c>
      <c r="C70" s="720">
        <v>1.2294135468502398</v>
      </c>
      <c r="D70" s="720">
        <v>80.329722636325897</v>
      </c>
      <c r="E70" s="721">
        <v>0</v>
      </c>
      <c r="F70" s="721">
        <v>0</v>
      </c>
      <c r="G70" s="720">
        <v>18.4408638168238</v>
      </c>
      <c r="H70" s="720">
        <v>1632.4336145000009</v>
      </c>
    </row>
    <row r="71" spans="1:8" ht="15.75">
      <c r="A71" s="722">
        <v>44592</v>
      </c>
      <c r="B71" s="721">
        <v>0</v>
      </c>
      <c r="C71" s="720">
        <v>1.7495738011892354</v>
      </c>
      <c r="D71" s="720">
        <v>76.557653531408988</v>
      </c>
      <c r="E71" s="721">
        <v>0</v>
      </c>
      <c r="F71" s="721">
        <v>0</v>
      </c>
      <c r="G71" s="720">
        <v>21.692772667401748</v>
      </c>
      <c r="H71" s="720">
        <v>1469.267943000001</v>
      </c>
    </row>
    <row r="72" spans="1:8" ht="15.75">
      <c r="A72" s="722">
        <v>44593</v>
      </c>
      <c r="B72" s="721">
        <v>0</v>
      </c>
      <c r="C72" s="720">
        <v>1.7495738011892354</v>
      </c>
      <c r="D72" s="720">
        <v>76.557653531408988</v>
      </c>
      <c r="E72" s="721">
        <v>0</v>
      </c>
      <c r="F72" s="721">
        <v>0</v>
      </c>
      <c r="G72" s="720">
        <v>21.692772667401748</v>
      </c>
      <c r="H72" s="720">
        <v>1469.267943000001</v>
      </c>
    </row>
    <row r="73" spans="1:8">
      <c r="A73" s="807" t="s">
        <v>1160</v>
      </c>
    </row>
    <row r="74" spans="1:8" ht="14.45" customHeight="1">
      <c r="A74" s="1257" t="s">
        <v>667</v>
      </c>
      <c r="B74" s="1257"/>
      <c r="C74" s="1257"/>
      <c r="D74" s="1257"/>
      <c r="E74" s="1257"/>
      <c r="F74" s="1257"/>
      <c r="G74" s="1257"/>
    </row>
    <row r="75" spans="1:8" ht="62.25" customHeight="1">
      <c r="A75" s="1257" t="s">
        <v>802</v>
      </c>
      <c r="B75" s="1257"/>
      <c r="C75" s="1257"/>
      <c r="D75" s="1257"/>
      <c r="E75" s="1257"/>
      <c r="F75" s="1257"/>
      <c r="G75" s="1257"/>
    </row>
    <row r="76" spans="1:8">
      <c r="A76" s="1257" t="s">
        <v>1039</v>
      </c>
      <c r="B76" s="1257"/>
      <c r="C76" s="1257"/>
      <c r="D76" s="1257"/>
      <c r="E76" s="1257"/>
      <c r="F76" s="1257"/>
      <c r="G76" s="1257"/>
    </row>
    <row r="77" spans="1:8">
      <c r="A77" s="1258" t="s">
        <v>668</v>
      </c>
      <c r="B77" s="1258"/>
      <c r="C77" s="1258"/>
      <c r="D77" s="1258"/>
      <c r="E77" s="1258"/>
      <c r="F77" s="1258"/>
      <c r="G77" s="1258"/>
    </row>
  </sheetData>
  <mergeCells count="10">
    <mergeCell ref="A1:H1"/>
    <mergeCell ref="A74:G74"/>
    <mergeCell ref="A75:G75"/>
    <mergeCell ref="A76:G76"/>
    <mergeCell ref="A77:G77"/>
    <mergeCell ref="A59:G59"/>
    <mergeCell ref="A3:G3"/>
    <mergeCell ref="A17:G17"/>
    <mergeCell ref="A31:G31"/>
    <mergeCell ref="A45:G45"/>
  </mergeCells>
  <printOptions horizontalCentered="1"/>
  <pageMargins left="0.43307086614173229" right="0.43307086614173229" top="0.74803149606299213" bottom="0.74803149606299213" header="0.31496062992125984" footer="0.31496062992125984"/>
  <pageSetup paperSize="9" fitToHeight="0" orientation="portrait"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Z60"/>
  <sheetViews>
    <sheetView view="pageBreakPreview" zoomScale="85" zoomScaleNormal="130" zoomScaleSheetLayoutView="85" workbookViewId="0">
      <selection activeCell="J31" sqref="J31"/>
    </sheetView>
  </sheetViews>
  <sheetFormatPr defaultColWidth="9.140625" defaultRowHeight="12.75"/>
  <cols>
    <col min="1" max="1" width="14" style="796" customWidth="1"/>
    <col min="2" max="2" width="13.140625" style="796" customWidth="1"/>
    <col min="3" max="3" width="21.28515625" style="796" customWidth="1"/>
    <col min="4" max="4" width="12.140625" style="885" customWidth="1"/>
    <col min="5" max="5" width="11.28515625" style="796" customWidth="1"/>
    <col min="6" max="6" width="8.28515625" style="796" customWidth="1"/>
    <col min="7" max="7" width="9.28515625" style="796" customWidth="1"/>
    <col min="8" max="8" width="13.140625" style="796" customWidth="1"/>
    <col min="9" max="9" width="9.7109375" style="796" customWidth="1"/>
    <col min="10" max="10" width="13.5703125" style="796" customWidth="1"/>
    <col min="11" max="11" width="10.28515625" style="796" customWidth="1"/>
    <col min="12" max="14" width="8.7109375" style="796" customWidth="1"/>
    <col min="15" max="15" width="10.140625" style="796" customWidth="1"/>
    <col min="16" max="16384" width="9.140625" style="796"/>
  </cols>
  <sheetData>
    <row r="1" spans="1:15" ht="15">
      <c r="A1" s="849" t="s">
        <v>826</v>
      </c>
      <c r="B1" s="849"/>
      <c r="C1" s="849"/>
      <c r="D1" s="850"/>
      <c r="E1" s="849"/>
      <c r="F1" s="849"/>
      <c r="G1" s="849"/>
      <c r="H1" s="849"/>
      <c r="I1" s="849"/>
      <c r="J1" s="849"/>
      <c r="K1" s="849"/>
      <c r="L1" s="849"/>
      <c r="M1" s="849"/>
      <c r="N1" s="849"/>
      <c r="O1" s="849"/>
    </row>
    <row r="2" spans="1:15" ht="29.45" customHeight="1">
      <c r="A2" s="1268" t="s">
        <v>669</v>
      </c>
      <c r="B2" s="1268" t="s">
        <v>670</v>
      </c>
      <c r="C2" s="1268" t="s">
        <v>1087</v>
      </c>
      <c r="D2" s="1271" t="s">
        <v>1086</v>
      </c>
      <c r="E2" s="1273" t="s">
        <v>443</v>
      </c>
      <c r="F2" s="1274"/>
      <c r="G2" s="1275"/>
      <c r="H2" s="1268" t="s">
        <v>1085</v>
      </c>
      <c r="I2" s="1268"/>
      <c r="J2" s="1268"/>
      <c r="K2" s="1269" t="s">
        <v>1084</v>
      </c>
      <c r="L2" s="1268" t="s">
        <v>1083</v>
      </c>
      <c r="M2" s="1268"/>
      <c r="N2" s="1268" t="s">
        <v>1223</v>
      </c>
      <c r="O2" s="1268"/>
    </row>
    <row r="3" spans="1:15" ht="38.25">
      <c r="A3" s="1268"/>
      <c r="B3" s="1268"/>
      <c r="C3" s="1268"/>
      <c r="D3" s="1272"/>
      <c r="E3" s="901" t="s">
        <v>94</v>
      </c>
      <c r="F3" s="741">
        <v>44592</v>
      </c>
      <c r="G3" s="741">
        <v>44620</v>
      </c>
      <c r="H3" s="901" t="s">
        <v>94</v>
      </c>
      <c r="I3" s="741">
        <v>44592</v>
      </c>
      <c r="J3" s="741">
        <v>44620</v>
      </c>
      <c r="K3" s="1270"/>
      <c r="L3" s="741">
        <v>44592</v>
      </c>
      <c r="M3" s="741">
        <v>44620</v>
      </c>
      <c r="N3" s="741" t="s">
        <v>1082</v>
      </c>
      <c r="O3" s="741" t="s">
        <v>1081</v>
      </c>
    </row>
    <row r="4" spans="1:15" ht="12.6" customHeight="1">
      <c r="A4" s="1265" t="s">
        <v>671</v>
      </c>
      <c r="B4" s="1265" t="s">
        <v>432</v>
      </c>
      <c r="C4" s="779" t="s">
        <v>446</v>
      </c>
      <c r="D4" s="851" t="s">
        <v>1060</v>
      </c>
      <c r="E4" s="852">
        <v>1759510</v>
      </c>
      <c r="F4" s="852">
        <v>132618</v>
      </c>
      <c r="G4" s="852">
        <v>141843</v>
      </c>
      <c r="H4" s="852">
        <v>841067.77179000061</v>
      </c>
      <c r="I4" s="852">
        <v>63628.641389999997</v>
      </c>
      <c r="J4" s="852">
        <v>70513.31180000001</v>
      </c>
      <c r="K4" s="780" t="s">
        <v>1058</v>
      </c>
      <c r="L4" s="853">
        <v>47632</v>
      </c>
      <c r="M4" s="853">
        <v>50760</v>
      </c>
      <c r="N4" s="853">
        <v>17428.650000000001</v>
      </c>
      <c r="O4" s="854">
        <v>8629.6008920000004</v>
      </c>
    </row>
    <row r="5" spans="1:15" ht="12.6" customHeight="1">
      <c r="A5" s="1266"/>
      <c r="B5" s="1266"/>
      <c r="C5" s="779" t="s">
        <v>687</v>
      </c>
      <c r="D5" s="851" t="s">
        <v>1059</v>
      </c>
      <c r="E5" s="852">
        <v>4710970</v>
      </c>
      <c r="F5" s="852">
        <v>285802</v>
      </c>
      <c r="G5" s="852">
        <v>382879</v>
      </c>
      <c r="H5" s="852">
        <v>224861.344312</v>
      </c>
      <c r="I5" s="852">
        <v>13708.800707999999</v>
      </c>
      <c r="J5" s="852">
        <v>19086.823444000005</v>
      </c>
      <c r="K5" s="780" t="s">
        <v>1058</v>
      </c>
      <c r="L5" s="853">
        <v>47631</v>
      </c>
      <c r="M5" s="853">
        <v>50751</v>
      </c>
      <c r="N5" s="853">
        <v>15022.1</v>
      </c>
      <c r="O5" s="854">
        <v>741.15496180000014</v>
      </c>
    </row>
    <row r="6" spans="1:15" ht="12.6" customHeight="1">
      <c r="A6" s="1266"/>
      <c r="B6" s="1266"/>
      <c r="C6" s="779" t="s">
        <v>1080</v>
      </c>
      <c r="D6" s="851" t="s">
        <v>1079</v>
      </c>
      <c r="E6" s="852">
        <v>1256055</v>
      </c>
      <c r="F6" s="852">
        <v>57384</v>
      </c>
      <c r="G6" s="852">
        <v>77048</v>
      </c>
      <c r="H6" s="852">
        <v>4814.2102046</v>
      </c>
      <c r="I6" s="852">
        <v>221.40660040000003</v>
      </c>
      <c r="J6" s="852">
        <v>307.85077220000005</v>
      </c>
      <c r="K6" s="780" t="s">
        <v>1078</v>
      </c>
      <c r="L6" s="853">
        <v>38285</v>
      </c>
      <c r="M6" s="853">
        <v>40624</v>
      </c>
      <c r="N6" s="853">
        <v>4422.3500000000004</v>
      </c>
      <c r="O6" s="854">
        <v>17.457446114999996</v>
      </c>
    </row>
    <row r="7" spans="1:15" ht="12.6" customHeight="1">
      <c r="A7" s="1266"/>
      <c r="B7" s="1266"/>
      <c r="C7" s="779" t="s">
        <v>1077</v>
      </c>
      <c r="D7" s="851" t="s">
        <v>1076</v>
      </c>
      <c r="E7" s="852">
        <v>10899907</v>
      </c>
      <c r="F7" s="852">
        <v>571472</v>
      </c>
      <c r="G7" s="852">
        <v>868869</v>
      </c>
      <c r="H7" s="852">
        <v>5185.5434200000054</v>
      </c>
      <c r="I7" s="852">
        <v>274.46245479999999</v>
      </c>
      <c r="J7" s="852">
        <v>432.01873019999999</v>
      </c>
      <c r="K7" s="780" t="s">
        <v>1075</v>
      </c>
      <c r="L7" s="853">
        <v>4767</v>
      </c>
      <c r="M7" s="853">
        <v>5045</v>
      </c>
      <c r="N7" s="853">
        <v>57341.2</v>
      </c>
      <c r="O7" s="854">
        <v>28.174303290000001</v>
      </c>
    </row>
    <row r="8" spans="1:15" ht="12.6" customHeight="1">
      <c r="A8" s="1266"/>
      <c r="B8" s="1266"/>
      <c r="C8" s="779" t="s">
        <v>447</v>
      </c>
      <c r="D8" s="851" t="s">
        <v>1057</v>
      </c>
      <c r="E8" s="852">
        <v>3513724</v>
      </c>
      <c r="F8" s="852">
        <v>295122</v>
      </c>
      <c r="G8" s="852">
        <v>290233</v>
      </c>
      <c r="H8" s="852">
        <v>693057.71406299982</v>
      </c>
      <c r="I8" s="852">
        <v>55061.363363999997</v>
      </c>
      <c r="J8" s="852">
        <v>55258.905165000004</v>
      </c>
      <c r="K8" s="780" t="s">
        <v>1067</v>
      </c>
      <c r="L8" s="853">
        <v>60976</v>
      </c>
      <c r="M8" s="853">
        <v>65901</v>
      </c>
      <c r="N8" s="853">
        <v>10736.75</v>
      </c>
      <c r="O8" s="854">
        <v>2029.1803365000001</v>
      </c>
    </row>
    <row r="9" spans="1:15" ht="12.6" customHeight="1">
      <c r="A9" s="1266"/>
      <c r="B9" s="1266"/>
      <c r="C9" s="779" t="s">
        <v>1056</v>
      </c>
      <c r="D9" s="851" t="s">
        <v>1055</v>
      </c>
      <c r="E9" s="852">
        <v>10379370</v>
      </c>
      <c r="F9" s="852">
        <v>809015</v>
      </c>
      <c r="G9" s="852">
        <v>873577</v>
      </c>
      <c r="H9" s="852">
        <v>342149.53254549997</v>
      </c>
      <c r="I9" s="852">
        <v>25308.484461999997</v>
      </c>
      <c r="J9" s="852">
        <v>27885.174071000005</v>
      </c>
      <c r="K9" s="780" t="s">
        <v>1067</v>
      </c>
      <c r="L9" s="853">
        <v>61318</v>
      </c>
      <c r="M9" s="853">
        <v>66106</v>
      </c>
      <c r="N9" s="853">
        <v>23532.95</v>
      </c>
      <c r="O9" s="854">
        <v>746.74156507500004</v>
      </c>
    </row>
    <row r="10" spans="1:15" ht="12.6" customHeight="1">
      <c r="A10" s="1266"/>
      <c r="B10" s="1266"/>
      <c r="C10" s="779" t="s">
        <v>1074</v>
      </c>
      <c r="D10" s="851" t="s">
        <v>1073</v>
      </c>
      <c r="E10" s="852">
        <v>39972260</v>
      </c>
      <c r="F10" s="852">
        <v>3103304</v>
      </c>
      <c r="G10" s="852">
        <v>3560563</v>
      </c>
      <c r="H10" s="852">
        <v>263746.26508179994</v>
      </c>
      <c r="I10" s="852">
        <v>19452.914959900001</v>
      </c>
      <c r="J10" s="852">
        <v>22781.9004958</v>
      </c>
      <c r="K10" s="780" t="s">
        <v>1067</v>
      </c>
      <c r="L10" s="853">
        <v>61316</v>
      </c>
      <c r="M10" s="853">
        <v>66107</v>
      </c>
      <c r="N10" s="853">
        <v>95682.75</v>
      </c>
      <c r="O10" s="854">
        <v>606.44454683499998</v>
      </c>
    </row>
    <row r="11" spans="1:15" ht="12.6" customHeight="1">
      <c r="A11" s="1266"/>
      <c r="B11" s="1267"/>
      <c r="C11" s="855" t="s">
        <v>672</v>
      </c>
      <c r="D11" s="856"/>
      <c r="E11" s="857">
        <v>72491796</v>
      </c>
      <c r="F11" s="857">
        <v>5254717</v>
      </c>
      <c r="G11" s="857">
        <v>6195012</v>
      </c>
      <c r="H11" s="857">
        <v>2374882.3814169005</v>
      </c>
      <c r="I11" s="857">
        <v>177656.0739391</v>
      </c>
      <c r="J11" s="857">
        <v>196265.98447820003</v>
      </c>
      <c r="K11" s="855"/>
      <c r="L11" s="858"/>
      <c r="M11" s="858"/>
      <c r="N11" s="859"/>
      <c r="O11" s="860"/>
    </row>
    <row r="12" spans="1:15" ht="12.6" customHeight="1">
      <c r="A12" s="1266"/>
      <c r="B12" s="1262" t="s">
        <v>673</v>
      </c>
      <c r="C12" s="779" t="s">
        <v>448</v>
      </c>
      <c r="D12" s="861" t="s">
        <v>1052</v>
      </c>
      <c r="E12" s="852">
        <v>1235301</v>
      </c>
      <c r="F12" s="852">
        <v>108415</v>
      </c>
      <c r="G12" s="852">
        <v>154148</v>
      </c>
      <c r="H12" s="852">
        <v>135113.52714999992</v>
      </c>
      <c r="I12" s="852">
        <v>12886.27065</v>
      </c>
      <c r="J12" s="852">
        <v>20138.064500000004</v>
      </c>
      <c r="K12" s="780" t="s">
        <v>1067</v>
      </c>
      <c r="L12" s="862">
        <v>241.55</v>
      </c>
      <c r="M12" s="862">
        <v>273.45</v>
      </c>
      <c r="N12" s="853">
        <v>3254.6</v>
      </c>
      <c r="O12" s="854">
        <v>422.02430125000001</v>
      </c>
    </row>
    <row r="13" spans="1:15" ht="12.6" customHeight="1">
      <c r="A13" s="1266"/>
      <c r="B13" s="1263"/>
      <c r="C13" s="779" t="s">
        <v>449</v>
      </c>
      <c r="D13" s="861" t="s">
        <v>1054</v>
      </c>
      <c r="E13" s="852">
        <v>3316204</v>
      </c>
      <c r="F13" s="852">
        <v>212033</v>
      </c>
      <c r="G13" s="852">
        <v>211699</v>
      </c>
      <c r="H13" s="852">
        <v>613134.63173750008</v>
      </c>
      <c r="I13" s="852">
        <v>39583.719612500005</v>
      </c>
      <c r="J13" s="852">
        <v>40474.038225000004</v>
      </c>
      <c r="K13" s="780" t="s">
        <v>1067</v>
      </c>
      <c r="L13" s="862">
        <v>736.25</v>
      </c>
      <c r="M13" s="862">
        <v>767.5</v>
      </c>
      <c r="N13" s="853">
        <v>4172.1499999999996</v>
      </c>
      <c r="O13" s="854">
        <v>798.22047250000003</v>
      </c>
    </row>
    <row r="14" spans="1:15" ht="12.6" customHeight="1">
      <c r="A14" s="1266"/>
      <c r="B14" s="1263"/>
      <c r="C14" s="779" t="s">
        <v>450</v>
      </c>
      <c r="D14" s="861" t="s">
        <v>1052</v>
      </c>
      <c r="E14" s="852">
        <v>603878</v>
      </c>
      <c r="F14" s="852">
        <v>30781</v>
      </c>
      <c r="G14" s="852">
        <v>24131</v>
      </c>
      <c r="H14" s="852">
        <v>54003.80182500001</v>
      </c>
      <c r="I14" s="852">
        <v>2878.6178500000001</v>
      </c>
      <c r="J14" s="852">
        <v>2231.1342000000004</v>
      </c>
      <c r="K14" s="780" t="s">
        <v>1067</v>
      </c>
      <c r="L14" s="862">
        <v>185.4</v>
      </c>
      <c r="M14" s="862">
        <v>186.65</v>
      </c>
      <c r="N14" s="853">
        <v>929.3</v>
      </c>
      <c r="O14" s="854">
        <v>85.931530000000009</v>
      </c>
    </row>
    <row r="15" spans="1:15" ht="12.6" customHeight="1">
      <c r="A15" s="1266"/>
      <c r="B15" s="1263"/>
      <c r="C15" s="779" t="s">
        <v>451</v>
      </c>
      <c r="D15" s="861" t="s">
        <v>1053</v>
      </c>
      <c r="E15" s="852">
        <v>1940473</v>
      </c>
      <c r="F15" s="852">
        <v>167068</v>
      </c>
      <c r="G15" s="852">
        <v>165204</v>
      </c>
      <c r="H15" s="852">
        <v>425740.11573000014</v>
      </c>
      <c r="I15" s="852">
        <v>41873.039940000002</v>
      </c>
      <c r="J15" s="852">
        <v>44695.989945000008</v>
      </c>
      <c r="K15" s="780" t="s">
        <v>1067</v>
      </c>
      <c r="L15" s="862">
        <v>1689.8</v>
      </c>
      <c r="M15" s="862">
        <v>1852.5</v>
      </c>
      <c r="N15" s="853">
        <v>2890.7</v>
      </c>
      <c r="O15" s="854">
        <v>775.83324674999994</v>
      </c>
    </row>
    <row r="16" spans="1:15" ht="12.6" customHeight="1">
      <c r="A16" s="1266"/>
      <c r="B16" s="1263"/>
      <c r="C16" s="779" t="s">
        <v>452</v>
      </c>
      <c r="D16" s="861" t="s">
        <v>1052</v>
      </c>
      <c r="E16" s="852">
        <v>1352708</v>
      </c>
      <c r="F16" s="852">
        <v>87945</v>
      </c>
      <c r="G16" s="852">
        <v>79155</v>
      </c>
      <c r="H16" s="852">
        <v>172618.14727499997</v>
      </c>
      <c r="I16" s="852">
        <v>12860.634575</v>
      </c>
      <c r="J16" s="852">
        <v>11904.845499999999</v>
      </c>
      <c r="K16" s="780" t="s">
        <v>1067</v>
      </c>
      <c r="L16" s="862">
        <v>295.85000000000002</v>
      </c>
      <c r="M16" s="862">
        <v>304.10000000000002</v>
      </c>
      <c r="N16" s="853">
        <v>1814.9</v>
      </c>
      <c r="O16" s="854">
        <v>272.49180999999999</v>
      </c>
    </row>
    <row r="17" spans="1:15" ht="12.6" customHeight="1">
      <c r="A17" s="1266"/>
      <c r="B17" s="1264"/>
      <c r="C17" s="855" t="s">
        <v>674</v>
      </c>
      <c r="D17" s="863"/>
      <c r="E17" s="857">
        <v>8448564</v>
      </c>
      <c r="F17" s="857">
        <v>606242</v>
      </c>
      <c r="G17" s="857">
        <v>634337</v>
      </c>
      <c r="H17" s="857">
        <v>1400610.2237175</v>
      </c>
      <c r="I17" s="857">
        <v>110082.28262750001</v>
      </c>
      <c r="J17" s="857">
        <v>119444.07237000001</v>
      </c>
      <c r="K17" s="864"/>
      <c r="L17" s="858"/>
      <c r="M17" s="858"/>
      <c r="N17" s="859"/>
      <c r="O17" s="860"/>
    </row>
    <row r="18" spans="1:15" ht="12.6" customHeight="1">
      <c r="A18" s="1266"/>
      <c r="B18" s="1262" t="s">
        <v>675</v>
      </c>
      <c r="C18" s="779" t="s">
        <v>453</v>
      </c>
      <c r="D18" s="851" t="s">
        <v>1072</v>
      </c>
      <c r="E18" s="852">
        <v>478640</v>
      </c>
      <c r="F18" s="852">
        <v>78062</v>
      </c>
      <c r="G18" s="852">
        <v>54133</v>
      </c>
      <c r="H18" s="852">
        <v>35743.084325000003</v>
      </c>
      <c r="I18" s="852">
        <v>7016.6195749999997</v>
      </c>
      <c r="J18" s="852">
        <v>5077.2772249999998</v>
      </c>
      <c r="K18" s="780" t="s">
        <v>1071</v>
      </c>
      <c r="L18" s="853">
        <v>37380</v>
      </c>
      <c r="M18" s="853">
        <v>36470</v>
      </c>
      <c r="N18" s="853">
        <v>7947.9</v>
      </c>
      <c r="O18" s="854">
        <v>746.19057625000016</v>
      </c>
    </row>
    <row r="19" spans="1:15" ht="12.6" customHeight="1">
      <c r="A19" s="1266"/>
      <c r="B19" s="1263"/>
      <c r="C19" s="779" t="s">
        <v>454</v>
      </c>
      <c r="D19" s="851" t="s">
        <v>1070</v>
      </c>
      <c r="E19" s="852">
        <v>614609</v>
      </c>
      <c r="F19" s="852">
        <v>616</v>
      </c>
      <c r="G19" s="852">
        <v>27</v>
      </c>
      <c r="H19" s="852">
        <v>68582.163020000007</v>
      </c>
      <c r="I19" s="852">
        <v>70.091859999999997</v>
      </c>
      <c r="J19" s="852">
        <v>3.26688</v>
      </c>
      <c r="K19" s="780" t="s">
        <v>1069</v>
      </c>
      <c r="L19" s="853">
        <v>1175</v>
      </c>
      <c r="M19" s="853">
        <v>1360</v>
      </c>
      <c r="N19" s="853">
        <v>393.25</v>
      </c>
      <c r="O19" s="854">
        <v>48.839183500000004</v>
      </c>
    </row>
    <row r="20" spans="1:15" ht="12.6" customHeight="1">
      <c r="A20" s="1266"/>
      <c r="B20" s="1263"/>
      <c r="C20" s="779" t="s">
        <v>456</v>
      </c>
      <c r="D20" s="851" t="s">
        <v>1068</v>
      </c>
      <c r="E20" s="852">
        <v>53729</v>
      </c>
      <c r="F20" s="852">
        <v>6687</v>
      </c>
      <c r="G20" s="852">
        <v>4217</v>
      </c>
      <c r="H20" s="852">
        <v>1923.9341796000006</v>
      </c>
      <c r="I20" s="852">
        <v>241.4884572</v>
      </c>
      <c r="J20" s="852">
        <v>147.0869424</v>
      </c>
      <c r="K20" s="780" t="s">
        <v>1067</v>
      </c>
      <c r="L20" s="853">
        <v>971.2</v>
      </c>
      <c r="M20" s="853">
        <v>991.8</v>
      </c>
      <c r="N20" s="853">
        <v>1062.4000000000001</v>
      </c>
      <c r="O20" s="854">
        <v>37.108202579999997</v>
      </c>
    </row>
    <row r="21" spans="1:15" ht="12.6" customHeight="1">
      <c r="A21" s="1266"/>
      <c r="B21" s="1263"/>
      <c r="C21" s="779" t="s">
        <v>455</v>
      </c>
      <c r="D21" s="851" t="s">
        <v>1066</v>
      </c>
      <c r="E21" s="852">
        <v>1778</v>
      </c>
      <c r="F21" s="852">
        <v>84</v>
      </c>
      <c r="G21" s="852">
        <v>32</v>
      </c>
      <c r="H21" s="852">
        <v>53.863720000000008</v>
      </c>
      <c r="I21" s="852">
        <v>3.3631199999999994</v>
      </c>
      <c r="J21" s="852">
        <v>1.2860400000000001</v>
      </c>
      <c r="K21" s="780" t="s">
        <v>1065</v>
      </c>
      <c r="L21" s="853">
        <v>1775</v>
      </c>
      <c r="M21" s="853">
        <v>1962.5</v>
      </c>
      <c r="N21" s="853">
        <v>37.35</v>
      </c>
      <c r="O21" s="854">
        <v>1.5039549999999999</v>
      </c>
    </row>
    <row r="22" spans="1:15" ht="12.6" customHeight="1">
      <c r="A22" s="1266"/>
      <c r="B22" s="1263"/>
      <c r="C22" s="779" t="s">
        <v>457</v>
      </c>
      <c r="D22" s="851" t="s">
        <v>1064</v>
      </c>
      <c r="E22" s="852">
        <v>8893</v>
      </c>
      <c r="F22" s="852">
        <v>530</v>
      </c>
      <c r="G22" s="852">
        <v>228</v>
      </c>
      <c r="H22" s="852">
        <v>153.46622400000001</v>
      </c>
      <c r="I22" s="852">
        <v>8.6812260000000006</v>
      </c>
      <c r="J22" s="852">
        <v>3.7777159999999999</v>
      </c>
      <c r="K22" s="780" t="s">
        <v>1063</v>
      </c>
      <c r="L22" s="853">
        <v>17117</v>
      </c>
      <c r="M22" s="853">
        <v>16774</v>
      </c>
      <c r="N22" s="853">
        <v>68.5</v>
      </c>
      <c r="O22" s="854">
        <v>1.1382657999999997</v>
      </c>
    </row>
    <row r="23" spans="1:15" ht="12.6" customHeight="1">
      <c r="A23" s="1266"/>
      <c r="B23" s="1264"/>
      <c r="C23" s="855" t="s">
        <v>676</v>
      </c>
      <c r="D23" s="863"/>
      <c r="E23" s="857">
        <v>1157649</v>
      </c>
      <c r="F23" s="857">
        <v>85979</v>
      </c>
      <c r="G23" s="857">
        <v>58637</v>
      </c>
      <c r="H23" s="857">
        <v>106456.5114686</v>
      </c>
      <c r="I23" s="857">
        <v>7340.244238199999</v>
      </c>
      <c r="J23" s="857">
        <v>5232.6948033999997</v>
      </c>
      <c r="K23" s="864"/>
      <c r="L23" s="858"/>
      <c r="M23" s="858"/>
      <c r="N23" s="859"/>
      <c r="O23" s="860"/>
    </row>
    <row r="24" spans="1:15" ht="12.6" customHeight="1">
      <c r="A24" s="1266"/>
      <c r="B24" s="1262" t="s">
        <v>430</v>
      </c>
      <c r="C24" s="779" t="s">
        <v>458</v>
      </c>
      <c r="D24" s="861" t="s">
        <v>1050</v>
      </c>
      <c r="E24" s="852">
        <v>17209131</v>
      </c>
      <c r="F24" s="852">
        <v>1259683</v>
      </c>
      <c r="G24" s="852">
        <v>1598115</v>
      </c>
      <c r="H24" s="852">
        <v>936682.3073000001</v>
      </c>
      <c r="I24" s="852">
        <v>76810.547470000005</v>
      </c>
      <c r="J24" s="852">
        <v>110295.37149000002</v>
      </c>
      <c r="K24" s="780" t="s">
        <v>1049</v>
      </c>
      <c r="L24" s="853">
        <v>6561</v>
      </c>
      <c r="M24" s="853">
        <v>7291</v>
      </c>
      <c r="N24" s="853">
        <v>10641.65</v>
      </c>
      <c r="O24" s="854">
        <v>728.28521999999987</v>
      </c>
    </row>
    <row r="25" spans="1:15" ht="12.6" customHeight="1">
      <c r="A25" s="1266"/>
      <c r="B25" s="1263"/>
      <c r="C25" s="779" t="s">
        <v>1048</v>
      </c>
      <c r="D25" s="861" t="s">
        <v>1047</v>
      </c>
      <c r="E25" s="852">
        <v>31033523</v>
      </c>
      <c r="F25" s="852">
        <v>1989972</v>
      </c>
      <c r="G25" s="852">
        <v>1744744</v>
      </c>
      <c r="H25" s="852">
        <v>1162765.1830875005</v>
      </c>
      <c r="I25" s="852">
        <v>76690.446375</v>
      </c>
      <c r="J25" s="852">
        <v>74688.611174999998</v>
      </c>
      <c r="K25" s="780" t="s">
        <v>1046</v>
      </c>
      <c r="L25" s="862">
        <v>364.3</v>
      </c>
      <c r="M25" s="862">
        <v>336.7</v>
      </c>
      <c r="N25" s="853">
        <v>7518.15</v>
      </c>
      <c r="O25" s="854">
        <v>315.08136875000002</v>
      </c>
    </row>
    <row r="26" spans="1:15" ht="12.6" customHeight="1">
      <c r="A26" s="1266"/>
      <c r="B26" s="1264"/>
      <c r="C26" s="855" t="s">
        <v>677</v>
      </c>
      <c r="D26" s="863"/>
      <c r="E26" s="857">
        <v>48242654</v>
      </c>
      <c r="F26" s="857">
        <v>3249655</v>
      </c>
      <c r="G26" s="857">
        <v>3342859</v>
      </c>
      <c r="H26" s="857">
        <v>2099447.4903875007</v>
      </c>
      <c r="I26" s="857">
        <v>153500.99384499999</v>
      </c>
      <c r="J26" s="857">
        <v>184983.98266500002</v>
      </c>
      <c r="K26" s="864"/>
      <c r="L26" s="858"/>
      <c r="M26" s="858"/>
      <c r="N26" s="859"/>
      <c r="O26" s="860"/>
    </row>
    <row r="27" spans="1:15" ht="12.6" customHeight="1">
      <c r="A27" s="1266"/>
      <c r="B27" s="1262" t="s">
        <v>283</v>
      </c>
      <c r="C27" s="779" t="s">
        <v>678</v>
      </c>
      <c r="D27" s="851" t="s">
        <v>725</v>
      </c>
      <c r="E27" s="852">
        <v>534171</v>
      </c>
      <c r="F27" s="852">
        <v>33033</v>
      </c>
      <c r="G27" s="852">
        <v>38453</v>
      </c>
      <c r="H27" s="852">
        <v>38647.71682999999</v>
      </c>
      <c r="I27" s="852">
        <v>2330.8033949999999</v>
      </c>
      <c r="J27" s="852">
        <v>2784.5187200000009</v>
      </c>
      <c r="K27" s="780" t="s">
        <v>1062</v>
      </c>
      <c r="L27" s="853">
        <v>13973</v>
      </c>
      <c r="M27" s="853">
        <v>14856</v>
      </c>
      <c r="N27" s="853">
        <v>1089.5</v>
      </c>
      <c r="O27" s="854">
        <v>78.12938849999999</v>
      </c>
    </row>
    <row r="28" spans="1:15" ht="12.6" customHeight="1">
      <c r="A28" s="1266"/>
      <c r="B28" s="1263"/>
      <c r="C28" s="779" t="s">
        <v>803</v>
      </c>
      <c r="D28" s="851" t="s">
        <v>725</v>
      </c>
      <c r="E28" s="852">
        <v>56814</v>
      </c>
      <c r="F28" s="852">
        <v>8524</v>
      </c>
      <c r="G28" s="852">
        <v>11059</v>
      </c>
      <c r="H28" s="852">
        <v>4428.9195625000002</v>
      </c>
      <c r="I28" s="852">
        <v>659.0478374999999</v>
      </c>
      <c r="J28" s="852">
        <v>960.86723749999987</v>
      </c>
      <c r="K28" s="780" t="s">
        <v>1062</v>
      </c>
      <c r="L28" s="853">
        <v>6886</v>
      </c>
      <c r="M28" s="853">
        <v>7237</v>
      </c>
      <c r="N28" s="853">
        <v>196.95</v>
      </c>
      <c r="O28" s="854">
        <v>17.083284999999997</v>
      </c>
    </row>
    <row r="29" spans="1:15" ht="12.6" customHeight="1">
      <c r="A29" s="1266"/>
      <c r="B29" s="1263"/>
      <c r="C29" s="779" t="s">
        <v>459</v>
      </c>
      <c r="D29" s="851" t="s">
        <v>725</v>
      </c>
      <c r="E29" s="852">
        <v>461519</v>
      </c>
      <c r="F29" s="852">
        <v>45278</v>
      </c>
      <c r="G29" s="852">
        <v>47222</v>
      </c>
      <c r="H29" s="852">
        <v>37874.582100000021</v>
      </c>
      <c r="I29" s="852">
        <v>4022.7599150000001</v>
      </c>
      <c r="J29" s="852">
        <v>4417.1673650000002</v>
      </c>
      <c r="K29" s="780" t="s">
        <v>1062</v>
      </c>
      <c r="L29" s="853">
        <v>17969</v>
      </c>
      <c r="M29" s="853">
        <v>19041</v>
      </c>
      <c r="N29" s="853">
        <v>1134.1500000000001</v>
      </c>
      <c r="O29" s="854">
        <v>105.79461575000001</v>
      </c>
    </row>
    <row r="30" spans="1:15" ht="12.6" customHeight="1">
      <c r="A30" s="1266"/>
      <c r="B30" s="1264"/>
      <c r="C30" s="855" t="s">
        <v>679</v>
      </c>
      <c r="D30" s="864"/>
      <c r="E30" s="857">
        <v>1052504</v>
      </c>
      <c r="F30" s="857">
        <v>86835</v>
      </c>
      <c r="G30" s="857">
        <v>96734</v>
      </c>
      <c r="H30" s="857">
        <v>80951.218492500018</v>
      </c>
      <c r="I30" s="857">
        <v>7012.6111474999998</v>
      </c>
      <c r="J30" s="857">
        <v>8162.5533225000008</v>
      </c>
      <c r="K30" s="864"/>
      <c r="L30" s="858"/>
      <c r="M30" s="858"/>
      <c r="N30" s="858"/>
      <c r="O30" s="858"/>
    </row>
    <row r="31" spans="1:15" ht="12.6" customHeight="1">
      <c r="A31" s="1267"/>
      <c r="B31" s="865" t="s">
        <v>1061</v>
      </c>
      <c r="C31" s="865" t="s">
        <v>1061</v>
      </c>
      <c r="D31" s="866"/>
      <c r="E31" s="867">
        <v>131393167</v>
      </c>
      <c r="F31" s="867">
        <v>9283428</v>
      </c>
      <c r="G31" s="867">
        <v>10327579</v>
      </c>
      <c r="H31" s="867">
        <v>6062347.8254830018</v>
      </c>
      <c r="I31" s="867">
        <v>455592.20579730003</v>
      </c>
      <c r="J31" s="867">
        <v>514089.2876391001</v>
      </c>
      <c r="K31" s="868"/>
      <c r="L31" s="869"/>
      <c r="M31" s="869"/>
      <c r="N31" s="869"/>
      <c r="O31" s="869"/>
    </row>
    <row r="32" spans="1:15" ht="12.6" customHeight="1">
      <c r="A32" s="1262" t="s">
        <v>680</v>
      </c>
      <c r="B32" s="1265" t="s">
        <v>432</v>
      </c>
      <c r="C32" s="779" t="s">
        <v>446</v>
      </c>
      <c r="D32" s="851" t="s">
        <v>1060</v>
      </c>
      <c r="E32" s="870">
        <v>341836</v>
      </c>
      <c r="F32" s="870">
        <v>35299</v>
      </c>
      <c r="G32" s="870">
        <v>28402</v>
      </c>
      <c r="H32" s="870">
        <v>165489.28062499996</v>
      </c>
      <c r="I32" s="870">
        <v>17104.874004999998</v>
      </c>
      <c r="J32" s="870">
        <v>14305.821154999998</v>
      </c>
      <c r="K32" s="780" t="s">
        <v>1058</v>
      </c>
      <c r="L32" s="862"/>
      <c r="M32" s="862"/>
      <c r="N32" s="853">
        <v>2056.25</v>
      </c>
      <c r="O32" s="853">
        <v>1017.0825072500002</v>
      </c>
    </row>
    <row r="33" spans="1:15" ht="12.6" customHeight="1">
      <c r="A33" s="1263"/>
      <c r="B33" s="1266"/>
      <c r="C33" s="779" t="s">
        <v>687</v>
      </c>
      <c r="D33" s="851" t="s">
        <v>1059</v>
      </c>
      <c r="E33" s="870">
        <v>14</v>
      </c>
      <c r="F33" s="870"/>
      <c r="G33" s="870"/>
      <c r="H33" s="870">
        <v>0.67532749999999997</v>
      </c>
      <c r="I33" s="870"/>
      <c r="J33" s="870"/>
      <c r="K33" s="780" t="s">
        <v>1058</v>
      </c>
      <c r="L33" s="862"/>
      <c r="M33" s="862"/>
      <c r="N33" s="853"/>
      <c r="O33" s="853"/>
    </row>
    <row r="34" spans="1:15" ht="12.6" customHeight="1">
      <c r="A34" s="1263"/>
      <c r="B34" s="1266"/>
      <c r="C34" s="779" t="s">
        <v>447</v>
      </c>
      <c r="D34" s="851" t="s">
        <v>1057</v>
      </c>
      <c r="E34" s="870">
        <v>167310</v>
      </c>
      <c r="F34" s="870">
        <v>12880</v>
      </c>
      <c r="G34" s="870">
        <v>24827</v>
      </c>
      <c r="H34" s="870">
        <v>33348.380488500014</v>
      </c>
      <c r="I34" s="870">
        <v>2483.8649174999996</v>
      </c>
      <c r="J34" s="870">
        <v>4779.9208754999991</v>
      </c>
      <c r="K34" s="780" t="s">
        <v>1051</v>
      </c>
      <c r="L34" s="862"/>
      <c r="M34" s="862"/>
      <c r="N34" s="853">
        <v>2143.85</v>
      </c>
      <c r="O34" s="853">
        <v>418.43567797500009</v>
      </c>
    </row>
    <row r="35" spans="1:15" ht="12.6" customHeight="1">
      <c r="A35" s="1263"/>
      <c r="B35" s="1266"/>
      <c r="C35" s="779" t="s">
        <v>1056</v>
      </c>
      <c r="D35" s="851" t="s">
        <v>1055</v>
      </c>
      <c r="E35" s="870">
        <v>56949</v>
      </c>
      <c r="F35" s="870">
        <v>8981</v>
      </c>
      <c r="G35" s="870">
        <v>18179</v>
      </c>
      <c r="H35" s="870">
        <v>1859.0124595000004</v>
      </c>
      <c r="I35" s="870">
        <v>290.42477599999995</v>
      </c>
      <c r="J35" s="870">
        <v>590.4420530000001</v>
      </c>
      <c r="K35" s="780" t="s">
        <v>1051</v>
      </c>
      <c r="L35" s="862"/>
      <c r="M35" s="862"/>
      <c r="N35" s="853">
        <v>1390.1</v>
      </c>
      <c r="O35" s="853">
        <v>45.8446600125</v>
      </c>
    </row>
    <row r="36" spans="1:15" ht="12.6" customHeight="1">
      <c r="A36" s="1263"/>
      <c r="B36" s="1267"/>
      <c r="C36" s="855" t="s">
        <v>672</v>
      </c>
      <c r="D36" s="863"/>
      <c r="E36" s="857">
        <v>566109</v>
      </c>
      <c r="F36" s="857">
        <v>57160</v>
      </c>
      <c r="G36" s="857">
        <v>71408</v>
      </c>
      <c r="H36" s="857">
        <v>200697.34890049999</v>
      </c>
      <c r="I36" s="857">
        <v>19879.163698499997</v>
      </c>
      <c r="J36" s="857">
        <v>19676.184083499997</v>
      </c>
      <c r="K36" s="864"/>
      <c r="L36" s="858"/>
      <c r="M36" s="858"/>
      <c r="N36" s="859"/>
      <c r="O36" s="859"/>
    </row>
    <row r="37" spans="1:15" ht="12.6" customHeight="1">
      <c r="A37" s="1263"/>
      <c r="B37" s="1262" t="s">
        <v>673</v>
      </c>
      <c r="C37" s="871" t="s">
        <v>449</v>
      </c>
      <c r="D37" s="861" t="s">
        <v>1054</v>
      </c>
      <c r="E37" s="872">
        <v>1736</v>
      </c>
      <c r="F37" s="872">
        <v>125</v>
      </c>
      <c r="G37" s="873">
        <v>283</v>
      </c>
      <c r="H37" s="872">
        <v>325.39080000000024</v>
      </c>
      <c r="I37" s="872">
        <v>23.565237499999999</v>
      </c>
      <c r="J37" s="872">
        <v>54.959397499999994</v>
      </c>
      <c r="K37" s="780" t="s">
        <v>1051</v>
      </c>
      <c r="L37" s="874"/>
      <c r="M37" s="874"/>
      <c r="N37" s="875">
        <v>33.35</v>
      </c>
      <c r="O37" s="875">
        <v>6.438098000000001</v>
      </c>
    </row>
    <row r="38" spans="1:15" ht="12.6" customHeight="1">
      <c r="A38" s="1263"/>
      <c r="B38" s="1263"/>
      <c r="C38" s="779" t="s">
        <v>451</v>
      </c>
      <c r="D38" s="861" t="s">
        <v>1053</v>
      </c>
      <c r="E38" s="872">
        <v>861</v>
      </c>
      <c r="F38" s="872">
        <v>365</v>
      </c>
      <c r="G38" s="873">
        <v>56</v>
      </c>
      <c r="H38" s="872">
        <v>206.94707249999999</v>
      </c>
      <c r="I38" s="872">
        <v>88.112535000000008</v>
      </c>
      <c r="J38" s="872">
        <v>14.826404999999999</v>
      </c>
      <c r="K38" s="780" t="s">
        <v>1051</v>
      </c>
      <c r="L38" s="874"/>
      <c r="M38" s="874"/>
      <c r="N38" s="875">
        <v>22.4</v>
      </c>
      <c r="O38" s="875">
        <v>5.8528923749999997</v>
      </c>
    </row>
    <row r="39" spans="1:15" ht="12.6" customHeight="1">
      <c r="A39" s="1263"/>
      <c r="B39" s="1263"/>
      <c r="C39" s="871" t="s">
        <v>452</v>
      </c>
      <c r="D39" s="861" t="s">
        <v>1052</v>
      </c>
      <c r="E39" s="872">
        <v>35</v>
      </c>
      <c r="F39" s="873">
        <v>3</v>
      </c>
      <c r="G39" s="872">
        <v>1</v>
      </c>
      <c r="H39" s="872">
        <v>5.1493100000000007</v>
      </c>
      <c r="I39" s="873">
        <v>0.47383500000000001</v>
      </c>
      <c r="J39" s="873">
        <v>0.15382999999999999</v>
      </c>
      <c r="K39" s="780" t="s">
        <v>1051</v>
      </c>
      <c r="L39" s="874"/>
      <c r="M39" s="874"/>
      <c r="N39" s="875">
        <v>0.15</v>
      </c>
      <c r="O39" s="875">
        <v>2.2942250000000004E-2</v>
      </c>
    </row>
    <row r="40" spans="1:15" ht="12.6" customHeight="1">
      <c r="A40" s="1263"/>
      <c r="B40" s="1264"/>
      <c r="C40" s="855" t="s">
        <v>674</v>
      </c>
      <c r="D40" s="863"/>
      <c r="E40" s="857">
        <v>2632</v>
      </c>
      <c r="F40" s="857">
        <v>493</v>
      </c>
      <c r="G40" s="857">
        <v>340</v>
      </c>
      <c r="H40" s="857">
        <v>537.48718250000024</v>
      </c>
      <c r="I40" s="857">
        <v>112.1516075</v>
      </c>
      <c r="J40" s="857">
        <v>69.939632499999988</v>
      </c>
      <c r="K40" s="864"/>
      <c r="L40" s="858"/>
      <c r="M40" s="858"/>
      <c r="N40" s="859"/>
      <c r="O40" s="859"/>
    </row>
    <row r="41" spans="1:15" ht="12.6" customHeight="1">
      <c r="A41" s="1263"/>
      <c r="B41" s="1262" t="s">
        <v>430</v>
      </c>
      <c r="C41" s="871" t="s">
        <v>458</v>
      </c>
      <c r="D41" s="861" t="s">
        <v>1050</v>
      </c>
      <c r="E41" s="870">
        <v>23314821</v>
      </c>
      <c r="F41" s="870">
        <v>3026994</v>
      </c>
      <c r="G41" s="870">
        <v>3856387</v>
      </c>
      <c r="H41" s="870">
        <v>1374794.6968809995</v>
      </c>
      <c r="I41" s="870">
        <v>187209.60719000001</v>
      </c>
      <c r="J41" s="870">
        <v>270378.37776199996</v>
      </c>
      <c r="K41" s="780" t="s">
        <v>1049</v>
      </c>
      <c r="L41" s="874"/>
      <c r="M41" s="874"/>
      <c r="N41" s="875">
        <v>24403.1</v>
      </c>
      <c r="O41" s="875">
        <v>1653.0250478499997</v>
      </c>
    </row>
    <row r="42" spans="1:15" ht="12.6" customHeight="1">
      <c r="A42" s="1263"/>
      <c r="B42" s="1263"/>
      <c r="C42" s="779" t="s">
        <v>1048</v>
      </c>
      <c r="D42" s="861" t="s">
        <v>1047</v>
      </c>
      <c r="E42" s="870">
        <v>440420</v>
      </c>
      <c r="F42" s="870">
        <v>39444</v>
      </c>
      <c r="G42" s="870">
        <v>400976</v>
      </c>
      <c r="H42" s="870">
        <v>19431.883787500003</v>
      </c>
      <c r="I42" s="870">
        <v>1650.46870625</v>
      </c>
      <c r="J42" s="870">
        <v>17781.415081250001</v>
      </c>
      <c r="K42" s="780" t="s">
        <v>1046</v>
      </c>
      <c r="L42" s="874"/>
      <c r="M42" s="874"/>
      <c r="N42" s="875">
        <v>7527.45</v>
      </c>
      <c r="O42" s="875">
        <v>328.91865406249997</v>
      </c>
    </row>
    <row r="43" spans="1:15" s="799" customFormat="1" ht="12.6" customHeight="1">
      <c r="A43" s="1263"/>
      <c r="B43" s="1264"/>
      <c r="C43" s="855" t="s">
        <v>677</v>
      </c>
      <c r="D43" s="863"/>
      <c r="E43" s="857">
        <v>23755241</v>
      </c>
      <c r="F43" s="857">
        <v>3066438</v>
      </c>
      <c r="G43" s="857">
        <v>4257363</v>
      </c>
      <c r="H43" s="857">
        <v>1394226.5806684995</v>
      </c>
      <c r="I43" s="857">
        <v>188860.07589625</v>
      </c>
      <c r="J43" s="857">
        <v>288159.79284324998</v>
      </c>
      <c r="K43" s="864"/>
      <c r="L43" s="855"/>
      <c r="M43" s="855"/>
      <c r="N43" s="855"/>
      <c r="O43" s="855"/>
    </row>
    <row r="44" spans="1:15" ht="12.6" customHeight="1">
      <c r="A44" s="1264"/>
      <c r="B44" s="865" t="s">
        <v>1045</v>
      </c>
      <c r="C44" s="865" t="s">
        <v>1045</v>
      </c>
      <c r="D44" s="866"/>
      <c r="E44" s="867">
        <v>24323982</v>
      </c>
      <c r="F44" s="867">
        <v>3124091</v>
      </c>
      <c r="G44" s="867">
        <v>4329111</v>
      </c>
      <c r="H44" s="867">
        <v>1595461.4167514995</v>
      </c>
      <c r="I44" s="867">
        <v>208851.39120225</v>
      </c>
      <c r="J44" s="867">
        <v>307905.91655924998</v>
      </c>
      <c r="K44" s="868"/>
      <c r="L44" s="876"/>
      <c r="M44" s="876"/>
      <c r="N44" s="876"/>
      <c r="O44" s="876"/>
    </row>
    <row r="45" spans="1:15" s="879" customFormat="1">
      <c r="A45" s="797" t="s">
        <v>1160</v>
      </c>
      <c r="B45" s="797"/>
      <c r="C45" s="877"/>
      <c r="D45" s="878"/>
      <c r="E45" s="877"/>
      <c r="F45" s="877"/>
      <c r="G45" s="877"/>
      <c r="H45" s="877"/>
      <c r="I45" s="877"/>
      <c r="J45" s="877"/>
      <c r="K45" s="877"/>
      <c r="L45" s="877"/>
      <c r="M45" s="877"/>
      <c r="N45" s="877"/>
      <c r="O45" s="877"/>
    </row>
    <row r="46" spans="1:15" s="879" customFormat="1">
      <c r="A46" s="880" t="s">
        <v>1044</v>
      </c>
      <c r="B46" s="881"/>
      <c r="C46" s="881"/>
      <c r="D46" s="882"/>
      <c r="E46" s="881"/>
      <c r="F46" s="881"/>
      <c r="G46" s="881"/>
      <c r="H46" s="881"/>
      <c r="I46" s="881"/>
      <c r="J46" s="881"/>
      <c r="K46" s="881"/>
      <c r="L46" s="881"/>
      <c r="M46" s="881"/>
      <c r="N46" s="881"/>
      <c r="O46" s="881"/>
    </row>
    <row r="47" spans="1:15" s="879" customFormat="1">
      <c r="A47" s="881" t="s">
        <v>1043</v>
      </c>
      <c r="B47" s="881"/>
      <c r="C47" s="881"/>
      <c r="D47" s="882"/>
      <c r="E47" s="881"/>
      <c r="F47" s="881"/>
      <c r="G47" s="881"/>
      <c r="H47" s="881"/>
      <c r="I47" s="881"/>
      <c r="J47" s="881"/>
      <c r="K47" s="881"/>
      <c r="L47" s="881"/>
      <c r="M47" s="881"/>
      <c r="N47" s="881"/>
      <c r="O47" s="881"/>
    </row>
    <row r="48" spans="1:15" s="879" customFormat="1">
      <c r="A48" s="881" t="s">
        <v>1042</v>
      </c>
      <c r="B48" s="881"/>
      <c r="C48" s="881"/>
      <c r="D48" s="882"/>
      <c r="E48" s="881"/>
      <c r="F48" s="881"/>
      <c r="G48" s="881"/>
      <c r="H48" s="881"/>
      <c r="I48" s="881"/>
      <c r="J48" s="881"/>
      <c r="K48" s="881"/>
      <c r="L48" s="881"/>
      <c r="M48" s="881"/>
      <c r="N48" s="881"/>
      <c r="O48" s="881"/>
    </row>
    <row r="49" spans="1:702" s="879" customFormat="1">
      <c r="A49" s="881" t="s">
        <v>1041</v>
      </c>
      <c r="B49" s="881"/>
      <c r="C49" s="881"/>
      <c r="D49" s="882"/>
      <c r="E49" s="881"/>
      <c r="F49" s="881"/>
      <c r="G49" s="881"/>
      <c r="H49" s="881"/>
      <c r="I49" s="881"/>
      <c r="J49" s="881"/>
      <c r="K49" s="881"/>
      <c r="L49" s="881"/>
      <c r="M49" s="881"/>
      <c r="N49" s="881"/>
      <c r="O49" s="881"/>
    </row>
    <row r="50" spans="1:702" s="879" customFormat="1">
      <c r="A50" s="883" t="s">
        <v>460</v>
      </c>
      <c r="B50" s="883"/>
      <c r="D50" s="884"/>
    </row>
    <row r="51" spans="1:702" s="886" customFormat="1">
      <c r="A51" s="796"/>
      <c r="B51" s="796"/>
      <c r="C51" s="796"/>
      <c r="D51" s="885"/>
      <c r="E51" s="796"/>
      <c r="F51" s="796"/>
      <c r="G51" s="796"/>
      <c r="H51" s="796"/>
      <c r="I51" s="796"/>
      <c r="J51" s="796"/>
      <c r="K51" s="796"/>
      <c r="L51" s="796"/>
      <c r="M51" s="796"/>
      <c r="N51" s="796"/>
      <c r="O51" s="796"/>
      <c r="P51" s="796"/>
      <c r="Q51" s="796"/>
      <c r="R51" s="796"/>
      <c r="S51" s="796"/>
      <c r="T51" s="796"/>
      <c r="U51" s="796"/>
      <c r="V51" s="796"/>
      <c r="W51" s="796"/>
      <c r="X51" s="796"/>
      <c r="Y51" s="796"/>
      <c r="Z51" s="796"/>
      <c r="AA51" s="796"/>
      <c r="AB51" s="796"/>
      <c r="AC51" s="796"/>
      <c r="AD51" s="796"/>
      <c r="AE51" s="796"/>
      <c r="AF51" s="796"/>
      <c r="AG51" s="796"/>
      <c r="AH51" s="796"/>
      <c r="AI51" s="796"/>
      <c r="AJ51" s="796"/>
      <c r="AK51" s="796"/>
      <c r="AL51" s="796"/>
      <c r="AM51" s="796"/>
      <c r="AN51" s="796"/>
      <c r="AO51" s="796"/>
      <c r="AP51" s="796"/>
      <c r="AQ51" s="796"/>
      <c r="AR51" s="796"/>
      <c r="AS51" s="796"/>
      <c r="AT51" s="796"/>
      <c r="AU51" s="796"/>
      <c r="AV51" s="796"/>
      <c r="AW51" s="796"/>
      <c r="AX51" s="796"/>
      <c r="AY51" s="796"/>
      <c r="AZ51" s="796"/>
      <c r="BA51" s="796"/>
      <c r="BB51" s="796"/>
      <c r="BC51" s="796"/>
      <c r="BD51" s="796"/>
      <c r="BE51" s="796"/>
      <c r="BF51" s="796"/>
      <c r="BG51" s="796"/>
      <c r="BH51" s="796"/>
      <c r="BI51" s="796"/>
      <c r="BJ51" s="796"/>
      <c r="BK51" s="796"/>
      <c r="BL51" s="796"/>
      <c r="BM51" s="796"/>
      <c r="BN51" s="796"/>
      <c r="BO51" s="796"/>
      <c r="BP51" s="796"/>
      <c r="BQ51" s="796"/>
      <c r="BR51" s="796"/>
      <c r="BS51" s="796"/>
      <c r="BT51" s="796"/>
      <c r="BU51" s="796"/>
      <c r="BV51" s="796"/>
      <c r="BW51" s="796"/>
      <c r="BX51" s="796"/>
      <c r="BY51" s="796"/>
      <c r="BZ51" s="796"/>
      <c r="CA51" s="796"/>
      <c r="CB51" s="796"/>
      <c r="CC51" s="796"/>
      <c r="CD51" s="796"/>
      <c r="CE51" s="796"/>
      <c r="CF51" s="796"/>
      <c r="CG51" s="796"/>
      <c r="CH51" s="796"/>
      <c r="CI51" s="796"/>
      <c r="CJ51" s="796"/>
      <c r="CK51" s="796"/>
      <c r="CL51" s="796"/>
      <c r="CM51" s="796"/>
      <c r="CN51" s="796"/>
      <c r="CO51" s="796"/>
      <c r="CP51" s="796"/>
      <c r="CQ51" s="796"/>
      <c r="CR51" s="796"/>
      <c r="CS51" s="796"/>
      <c r="CT51" s="796"/>
      <c r="CU51" s="796"/>
      <c r="CV51" s="796"/>
      <c r="CW51" s="796"/>
      <c r="CX51" s="796"/>
      <c r="CY51" s="796"/>
      <c r="CZ51" s="796"/>
      <c r="DA51" s="796"/>
      <c r="DB51" s="796"/>
      <c r="DC51" s="796"/>
      <c r="DD51" s="796"/>
      <c r="DE51" s="796"/>
      <c r="DF51" s="796"/>
      <c r="DG51" s="796"/>
      <c r="DH51" s="796"/>
      <c r="DI51" s="796"/>
      <c r="DJ51" s="796"/>
      <c r="DK51" s="796"/>
      <c r="DL51" s="796"/>
      <c r="DM51" s="796"/>
      <c r="DN51" s="796"/>
      <c r="DO51" s="796"/>
      <c r="DP51" s="796"/>
      <c r="DQ51" s="796"/>
      <c r="DR51" s="796"/>
      <c r="DS51" s="796"/>
      <c r="DT51" s="796"/>
      <c r="DU51" s="796"/>
      <c r="DV51" s="796"/>
      <c r="DW51" s="796"/>
      <c r="DX51" s="796"/>
      <c r="DY51" s="796"/>
      <c r="DZ51" s="796"/>
      <c r="EA51" s="796"/>
      <c r="EB51" s="796"/>
      <c r="EC51" s="796"/>
      <c r="ED51" s="796"/>
      <c r="EE51" s="796"/>
      <c r="EF51" s="796"/>
      <c r="EG51" s="796"/>
      <c r="EH51" s="796"/>
      <c r="EI51" s="796"/>
      <c r="EJ51" s="796"/>
      <c r="EK51" s="796"/>
      <c r="EL51" s="796"/>
      <c r="EM51" s="796"/>
      <c r="EN51" s="796"/>
      <c r="EO51" s="796"/>
      <c r="EP51" s="796"/>
      <c r="EQ51" s="796"/>
      <c r="ER51" s="796"/>
      <c r="ES51" s="796"/>
      <c r="ET51" s="796"/>
      <c r="EU51" s="796"/>
      <c r="EV51" s="796"/>
      <c r="EW51" s="796"/>
      <c r="EX51" s="796"/>
      <c r="EY51" s="796"/>
      <c r="EZ51" s="796"/>
      <c r="FA51" s="796"/>
      <c r="FB51" s="796"/>
      <c r="FC51" s="796"/>
      <c r="FD51" s="796"/>
      <c r="FE51" s="796"/>
      <c r="FF51" s="796"/>
      <c r="FG51" s="796"/>
      <c r="FH51" s="796"/>
      <c r="FI51" s="796"/>
      <c r="FJ51" s="796"/>
      <c r="FK51" s="796"/>
      <c r="FL51" s="796"/>
      <c r="FM51" s="796"/>
      <c r="FN51" s="796"/>
      <c r="FO51" s="796"/>
      <c r="FP51" s="796"/>
      <c r="FQ51" s="796"/>
      <c r="FR51" s="796"/>
      <c r="FS51" s="796"/>
      <c r="FT51" s="796"/>
      <c r="FU51" s="796"/>
      <c r="FV51" s="796"/>
      <c r="FW51" s="796"/>
      <c r="FX51" s="796"/>
      <c r="FY51" s="796"/>
      <c r="FZ51" s="796"/>
      <c r="GA51" s="796"/>
      <c r="GB51" s="796"/>
      <c r="GC51" s="796"/>
      <c r="GD51" s="796"/>
      <c r="GE51" s="796"/>
      <c r="GF51" s="796"/>
      <c r="GG51" s="796"/>
      <c r="GH51" s="796"/>
      <c r="GI51" s="796"/>
      <c r="GJ51" s="796"/>
      <c r="GK51" s="796"/>
      <c r="GL51" s="796"/>
      <c r="GM51" s="796"/>
      <c r="GN51" s="796"/>
      <c r="GO51" s="796"/>
      <c r="GP51" s="796"/>
      <c r="GQ51" s="796"/>
      <c r="GR51" s="796"/>
      <c r="GS51" s="796"/>
      <c r="GT51" s="796"/>
      <c r="GU51" s="796"/>
      <c r="GV51" s="796"/>
      <c r="GW51" s="796"/>
      <c r="GX51" s="796"/>
      <c r="GY51" s="796"/>
      <c r="GZ51" s="796"/>
      <c r="HA51" s="796"/>
      <c r="HB51" s="796"/>
      <c r="HC51" s="796"/>
      <c r="HD51" s="796"/>
      <c r="HE51" s="796"/>
      <c r="HF51" s="796"/>
      <c r="HG51" s="796"/>
      <c r="HH51" s="796"/>
      <c r="HI51" s="796"/>
      <c r="HJ51" s="796"/>
      <c r="HK51" s="796"/>
      <c r="HL51" s="796"/>
      <c r="HM51" s="796"/>
      <c r="HN51" s="796"/>
      <c r="HO51" s="796"/>
      <c r="HP51" s="796"/>
      <c r="HQ51" s="796"/>
      <c r="HR51" s="796"/>
      <c r="HS51" s="796"/>
      <c r="HT51" s="796"/>
      <c r="HU51" s="796"/>
      <c r="HV51" s="796"/>
      <c r="HW51" s="796"/>
      <c r="HX51" s="796"/>
      <c r="HY51" s="796"/>
      <c r="HZ51" s="796"/>
      <c r="IA51" s="796"/>
      <c r="IB51" s="796"/>
      <c r="IC51" s="796"/>
      <c r="ID51" s="796"/>
      <c r="IE51" s="796"/>
      <c r="IF51" s="796"/>
      <c r="IG51" s="796"/>
      <c r="IH51" s="796"/>
      <c r="II51" s="796"/>
      <c r="IJ51" s="796"/>
      <c r="IK51" s="796"/>
      <c r="IL51" s="796"/>
      <c r="IM51" s="796"/>
      <c r="IN51" s="796"/>
      <c r="IO51" s="796"/>
      <c r="IP51" s="796"/>
      <c r="IQ51" s="796"/>
      <c r="IR51" s="796"/>
      <c r="IS51" s="796"/>
      <c r="IT51" s="796"/>
      <c r="IU51" s="796"/>
      <c r="IV51" s="796"/>
      <c r="IW51" s="796"/>
      <c r="IX51" s="796"/>
      <c r="IY51" s="796"/>
      <c r="IZ51" s="796"/>
      <c r="JA51" s="796"/>
      <c r="JB51" s="796"/>
      <c r="JC51" s="796"/>
      <c r="JD51" s="796"/>
      <c r="JE51" s="796"/>
      <c r="JF51" s="796"/>
      <c r="JG51" s="796"/>
      <c r="JH51" s="796"/>
      <c r="JI51" s="796"/>
      <c r="JJ51" s="796"/>
      <c r="JK51" s="796"/>
      <c r="JL51" s="796"/>
      <c r="JM51" s="796"/>
      <c r="JN51" s="796"/>
      <c r="JO51" s="796"/>
      <c r="JP51" s="796"/>
      <c r="JQ51" s="796"/>
      <c r="JR51" s="796"/>
      <c r="JS51" s="796"/>
      <c r="JT51" s="796"/>
      <c r="JU51" s="796"/>
      <c r="JV51" s="796"/>
      <c r="JW51" s="796"/>
      <c r="JX51" s="796"/>
      <c r="JY51" s="796"/>
      <c r="JZ51" s="796"/>
      <c r="KA51" s="796"/>
      <c r="KB51" s="796"/>
      <c r="KC51" s="796"/>
      <c r="KD51" s="796"/>
      <c r="KE51" s="796"/>
      <c r="KF51" s="796"/>
      <c r="KG51" s="796"/>
      <c r="KH51" s="796"/>
      <c r="KI51" s="796"/>
      <c r="KJ51" s="796"/>
      <c r="KK51" s="796"/>
      <c r="KL51" s="796"/>
      <c r="KM51" s="796"/>
      <c r="KN51" s="796"/>
      <c r="KO51" s="796"/>
      <c r="KP51" s="796"/>
      <c r="KQ51" s="796"/>
      <c r="KR51" s="796"/>
      <c r="KS51" s="796"/>
      <c r="KT51" s="796"/>
      <c r="KU51" s="796"/>
      <c r="KV51" s="796"/>
      <c r="KW51" s="796"/>
      <c r="KX51" s="796"/>
      <c r="KY51" s="796"/>
      <c r="KZ51" s="796"/>
      <c r="LA51" s="796"/>
      <c r="LB51" s="796"/>
      <c r="LC51" s="796"/>
      <c r="LD51" s="796"/>
      <c r="LE51" s="796"/>
      <c r="LF51" s="796"/>
      <c r="LG51" s="796"/>
      <c r="LH51" s="796"/>
      <c r="LI51" s="796"/>
      <c r="LJ51" s="796"/>
      <c r="LK51" s="796"/>
      <c r="LL51" s="796"/>
      <c r="LM51" s="796"/>
      <c r="LN51" s="796"/>
      <c r="LO51" s="796"/>
      <c r="LP51" s="796"/>
      <c r="LQ51" s="796"/>
      <c r="LR51" s="796"/>
      <c r="LS51" s="796"/>
      <c r="LT51" s="796"/>
      <c r="LU51" s="796"/>
      <c r="LV51" s="796"/>
      <c r="LW51" s="796"/>
      <c r="LX51" s="796"/>
      <c r="LY51" s="796"/>
      <c r="LZ51" s="796"/>
      <c r="MA51" s="796"/>
      <c r="MB51" s="796"/>
      <c r="MC51" s="796"/>
      <c r="MD51" s="796"/>
      <c r="ME51" s="796"/>
      <c r="MF51" s="796"/>
      <c r="MG51" s="796"/>
      <c r="MH51" s="796"/>
      <c r="MI51" s="796"/>
      <c r="MJ51" s="796"/>
      <c r="MK51" s="796"/>
      <c r="ML51" s="796"/>
      <c r="MM51" s="796"/>
      <c r="MN51" s="796"/>
      <c r="MO51" s="796"/>
      <c r="MP51" s="796"/>
      <c r="MQ51" s="796"/>
      <c r="MR51" s="796"/>
      <c r="MS51" s="796"/>
      <c r="MT51" s="796"/>
      <c r="MU51" s="796"/>
      <c r="MV51" s="796"/>
      <c r="MW51" s="796"/>
      <c r="MX51" s="796"/>
      <c r="MY51" s="796"/>
      <c r="MZ51" s="796"/>
      <c r="NA51" s="796"/>
      <c r="NB51" s="796"/>
      <c r="NC51" s="796"/>
      <c r="ND51" s="796"/>
      <c r="NE51" s="796"/>
      <c r="NF51" s="796"/>
      <c r="NG51" s="796"/>
      <c r="NH51" s="796"/>
      <c r="NI51" s="796"/>
      <c r="NJ51" s="796"/>
      <c r="NK51" s="796"/>
      <c r="NL51" s="796"/>
      <c r="NM51" s="796"/>
      <c r="NN51" s="796"/>
      <c r="NO51" s="796"/>
      <c r="NP51" s="796"/>
      <c r="NQ51" s="796"/>
      <c r="NR51" s="796"/>
      <c r="NS51" s="796"/>
      <c r="NT51" s="796"/>
      <c r="NU51" s="796"/>
      <c r="NV51" s="796"/>
      <c r="NW51" s="796"/>
      <c r="NX51" s="796"/>
      <c r="NY51" s="796"/>
      <c r="NZ51" s="796"/>
      <c r="OA51" s="796"/>
      <c r="OB51" s="796"/>
      <c r="OC51" s="796"/>
      <c r="OD51" s="796"/>
      <c r="OE51" s="796"/>
      <c r="OF51" s="796"/>
      <c r="OG51" s="796"/>
      <c r="OH51" s="796"/>
      <c r="OI51" s="796"/>
      <c r="OJ51" s="796"/>
      <c r="OK51" s="796"/>
      <c r="OL51" s="796"/>
      <c r="OM51" s="796"/>
      <c r="ON51" s="796"/>
      <c r="OO51" s="796"/>
      <c r="OP51" s="796"/>
      <c r="OQ51" s="796"/>
      <c r="OR51" s="796"/>
      <c r="OS51" s="796"/>
      <c r="OT51" s="796"/>
      <c r="OU51" s="796"/>
      <c r="OV51" s="796"/>
      <c r="OW51" s="796"/>
      <c r="OX51" s="796"/>
      <c r="OY51" s="796"/>
      <c r="OZ51" s="796"/>
      <c r="PA51" s="796"/>
      <c r="PB51" s="796"/>
      <c r="PC51" s="796"/>
      <c r="PD51" s="796"/>
      <c r="PE51" s="796"/>
      <c r="PF51" s="796"/>
      <c r="PG51" s="796"/>
      <c r="PH51" s="796"/>
      <c r="PI51" s="796"/>
      <c r="PJ51" s="796"/>
      <c r="PK51" s="796"/>
      <c r="PL51" s="796"/>
      <c r="PM51" s="796"/>
      <c r="PN51" s="796"/>
      <c r="PO51" s="796"/>
      <c r="PP51" s="796"/>
      <c r="PQ51" s="796"/>
      <c r="PR51" s="796"/>
      <c r="PS51" s="796"/>
      <c r="PT51" s="796"/>
      <c r="PU51" s="796"/>
      <c r="PV51" s="796"/>
      <c r="PW51" s="796"/>
      <c r="PX51" s="796"/>
      <c r="PY51" s="796"/>
      <c r="PZ51" s="796"/>
      <c r="QA51" s="796"/>
      <c r="QB51" s="796"/>
      <c r="QC51" s="796"/>
      <c r="QD51" s="796"/>
      <c r="QE51" s="796"/>
      <c r="QF51" s="796"/>
      <c r="QG51" s="796"/>
      <c r="QH51" s="796"/>
      <c r="QI51" s="796"/>
      <c r="QJ51" s="796"/>
      <c r="QK51" s="796"/>
      <c r="QL51" s="796"/>
      <c r="QM51" s="796"/>
      <c r="QN51" s="796"/>
      <c r="QO51" s="796"/>
      <c r="QP51" s="796"/>
      <c r="QQ51" s="796"/>
      <c r="QR51" s="796"/>
      <c r="QS51" s="796"/>
      <c r="QT51" s="796"/>
      <c r="QU51" s="796"/>
      <c r="QV51" s="796"/>
      <c r="QW51" s="796"/>
      <c r="QX51" s="796"/>
      <c r="QY51" s="796"/>
      <c r="QZ51" s="796"/>
      <c r="RA51" s="796"/>
      <c r="RB51" s="796"/>
      <c r="RC51" s="796"/>
      <c r="RD51" s="796"/>
      <c r="RE51" s="796"/>
      <c r="RF51" s="796"/>
      <c r="RG51" s="796"/>
      <c r="RH51" s="796"/>
      <c r="RI51" s="796"/>
      <c r="RJ51" s="796"/>
      <c r="RK51" s="796"/>
      <c r="RL51" s="796"/>
      <c r="RM51" s="796"/>
      <c r="RN51" s="796"/>
      <c r="RO51" s="796"/>
      <c r="RP51" s="796"/>
      <c r="RQ51" s="796"/>
      <c r="RR51" s="796"/>
      <c r="RS51" s="796"/>
      <c r="RT51" s="796"/>
      <c r="RU51" s="796"/>
      <c r="RV51" s="796"/>
      <c r="RW51" s="796"/>
      <c r="RX51" s="796"/>
      <c r="RY51" s="796"/>
      <c r="RZ51" s="796"/>
      <c r="SA51" s="796"/>
      <c r="SB51" s="796"/>
      <c r="SC51" s="796"/>
      <c r="SD51" s="796"/>
      <c r="SE51" s="796"/>
      <c r="SF51" s="796"/>
      <c r="SG51" s="796"/>
      <c r="SH51" s="796"/>
      <c r="SI51" s="796"/>
      <c r="SJ51" s="796"/>
      <c r="SK51" s="796"/>
      <c r="SL51" s="796"/>
      <c r="SM51" s="796"/>
      <c r="SN51" s="796"/>
      <c r="SO51" s="796"/>
      <c r="SP51" s="796"/>
      <c r="SQ51" s="796"/>
      <c r="SR51" s="796"/>
      <c r="SS51" s="796"/>
      <c r="ST51" s="796"/>
      <c r="SU51" s="796"/>
      <c r="SV51" s="796"/>
      <c r="SW51" s="796"/>
      <c r="SX51" s="796"/>
      <c r="SY51" s="796"/>
      <c r="SZ51" s="796"/>
      <c r="TA51" s="796"/>
      <c r="TB51" s="796"/>
      <c r="TC51" s="796"/>
      <c r="TD51" s="796"/>
      <c r="TE51" s="796"/>
      <c r="TF51" s="796"/>
      <c r="TG51" s="796"/>
      <c r="TH51" s="796"/>
      <c r="TI51" s="796"/>
      <c r="TJ51" s="796"/>
      <c r="TK51" s="796"/>
      <c r="TL51" s="796"/>
      <c r="TM51" s="796"/>
      <c r="TN51" s="796"/>
      <c r="TO51" s="796"/>
      <c r="TP51" s="796"/>
      <c r="TQ51" s="796"/>
      <c r="TR51" s="796"/>
      <c r="TS51" s="796"/>
      <c r="TT51" s="796"/>
      <c r="TU51" s="796"/>
      <c r="TV51" s="796"/>
      <c r="TW51" s="796"/>
      <c r="TX51" s="796"/>
      <c r="TY51" s="796"/>
      <c r="TZ51" s="796"/>
      <c r="UA51" s="796"/>
      <c r="UB51" s="796"/>
      <c r="UC51" s="796"/>
      <c r="UD51" s="796"/>
      <c r="UE51" s="796"/>
      <c r="UF51" s="796"/>
      <c r="UG51" s="796"/>
      <c r="UH51" s="796"/>
      <c r="UI51" s="796"/>
      <c r="UJ51" s="796"/>
      <c r="UK51" s="796"/>
      <c r="UL51" s="796"/>
      <c r="UM51" s="796"/>
      <c r="UN51" s="796"/>
      <c r="UO51" s="796"/>
      <c r="UP51" s="796"/>
      <c r="UQ51" s="796"/>
      <c r="UR51" s="796"/>
      <c r="US51" s="796"/>
      <c r="UT51" s="796"/>
      <c r="UU51" s="796"/>
      <c r="UV51" s="796"/>
      <c r="UW51" s="796"/>
      <c r="UX51" s="796"/>
      <c r="UY51" s="796"/>
      <c r="UZ51" s="796"/>
      <c r="VA51" s="796"/>
      <c r="VB51" s="796"/>
      <c r="VC51" s="796"/>
      <c r="VD51" s="796"/>
      <c r="VE51" s="796"/>
      <c r="VF51" s="796"/>
      <c r="VG51" s="796"/>
      <c r="VH51" s="796"/>
      <c r="VI51" s="796"/>
      <c r="VJ51" s="796"/>
      <c r="VK51" s="796"/>
      <c r="VL51" s="796"/>
      <c r="VM51" s="796"/>
      <c r="VN51" s="796"/>
      <c r="VO51" s="796"/>
      <c r="VP51" s="796"/>
      <c r="VQ51" s="796"/>
      <c r="VR51" s="796"/>
      <c r="VS51" s="796"/>
      <c r="VT51" s="796"/>
      <c r="VU51" s="796"/>
      <c r="VV51" s="796"/>
      <c r="VW51" s="796"/>
      <c r="VX51" s="796"/>
      <c r="VY51" s="796"/>
      <c r="VZ51" s="796"/>
      <c r="WA51" s="796"/>
      <c r="WB51" s="796"/>
      <c r="WC51" s="796"/>
      <c r="WD51" s="796"/>
      <c r="WE51" s="796"/>
      <c r="WF51" s="796"/>
      <c r="WG51" s="796"/>
      <c r="WH51" s="796"/>
      <c r="WI51" s="796"/>
      <c r="WJ51" s="796"/>
      <c r="WK51" s="796"/>
      <c r="WL51" s="796"/>
      <c r="WM51" s="796"/>
      <c r="WN51" s="796"/>
      <c r="WO51" s="796"/>
      <c r="WP51" s="796"/>
      <c r="WQ51" s="796"/>
      <c r="WR51" s="796"/>
      <c r="WS51" s="796"/>
      <c r="WT51" s="796"/>
      <c r="WU51" s="796"/>
      <c r="WV51" s="796"/>
      <c r="WW51" s="796"/>
      <c r="WX51" s="796"/>
      <c r="WY51" s="796"/>
      <c r="WZ51" s="796"/>
      <c r="XA51" s="796"/>
      <c r="XB51" s="796"/>
      <c r="XC51" s="796"/>
      <c r="XD51" s="796"/>
      <c r="XE51" s="796"/>
      <c r="XF51" s="796"/>
      <c r="XG51" s="796"/>
      <c r="XH51" s="796"/>
      <c r="XI51" s="796"/>
      <c r="XJ51" s="796"/>
      <c r="XK51" s="796"/>
      <c r="XL51" s="796"/>
      <c r="XM51" s="796"/>
      <c r="XN51" s="796"/>
      <c r="XO51" s="796"/>
      <c r="XP51" s="796"/>
      <c r="XQ51" s="796"/>
      <c r="XR51" s="796"/>
      <c r="XS51" s="796"/>
      <c r="XT51" s="796"/>
      <c r="XU51" s="796"/>
      <c r="XV51" s="796"/>
      <c r="XW51" s="796"/>
      <c r="XX51" s="796"/>
      <c r="XY51" s="796"/>
      <c r="XZ51" s="796"/>
      <c r="YA51" s="796"/>
      <c r="YB51" s="796"/>
      <c r="YC51" s="796"/>
      <c r="YD51" s="796"/>
      <c r="YE51" s="796"/>
      <c r="YF51" s="796"/>
      <c r="YG51" s="796"/>
      <c r="YH51" s="796"/>
      <c r="YI51" s="796"/>
      <c r="YJ51" s="796"/>
      <c r="YK51" s="796"/>
      <c r="YL51" s="796"/>
      <c r="YM51" s="796"/>
      <c r="YN51" s="796"/>
      <c r="YO51" s="796"/>
      <c r="YP51" s="796"/>
      <c r="YQ51" s="796"/>
      <c r="YR51" s="796"/>
      <c r="YS51" s="796"/>
      <c r="YT51" s="796"/>
      <c r="YU51" s="796"/>
      <c r="YV51" s="796"/>
      <c r="YW51" s="796"/>
      <c r="YX51" s="796"/>
      <c r="YY51" s="796"/>
      <c r="YZ51" s="796"/>
      <c r="ZA51" s="796"/>
      <c r="ZB51" s="796"/>
      <c r="ZC51" s="796"/>
      <c r="ZD51" s="796"/>
      <c r="ZE51" s="796"/>
      <c r="ZF51" s="796"/>
      <c r="ZG51" s="796"/>
      <c r="ZH51" s="796"/>
      <c r="ZI51" s="796"/>
      <c r="ZJ51" s="796"/>
      <c r="ZK51" s="796"/>
      <c r="ZL51" s="796"/>
      <c r="ZM51" s="796"/>
      <c r="ZN51" s="796"/>
      <c r="ZO51" s="796"/>
      <c r="ZP51" s="796"/>
      <c r="ZQ51" s="796"/>
      <c r="ZR51" s="796"/>
      <c r="ZS51" s="796"/>
      <c r="ZT51" s="796"/>
      <c r="ZU51" s="796"/>
      <c r="ZV51" s="796"/>
      <c r="ZW51" s="796"/>
      <c r="ZX51" s="796"/>
      <c r="ZY51" s="796"/>
      <c r="ZZ51" s="796"/>
    </row>
    <row r="52" spans="1:702" s="886" customFormat="1">
      <c r="A52" s="796"/>
      <c r="B52" s="796"/>
      <c r="C52" s="796"/>
      <c r="D52" s="885"/>
      <c r="E52" s="796"/>
      <c r="F52" s="796"/>
      <c r="G52" s="796"/>
      <c r="H52" s="796"/>
      <c r="I52" s="796"/>
      <c r="J52" s="796"/>
      <c r="K52" s="796"/>
      <c r="L52" s="796"/>
      <c r="M52" s="796"/>
      <c r="N52" s="796"/>
      <c r="O52" s="796"/>
      <c r="P52" s="796"/>
      <c r="Q52" s="796"/>
      <c r="R52" s="796"/>
      <c r="S52" s="796"/>
      <c r="T52" s="796"/>
      <c r="U52" s="796"/>
      <c r="V52" s="796"/>
      <c r="W52" s="796"/>
      <c r="X52" s="796"/>
      <c r="Y52" s="796"/>
      <c r="Z52" s="796"/>
      <c r="AA52" s="796"/>
      <c r="AB52" s="796"/>
      <c r="AC52" s="796"/>
      <c r="AD52" s="796"/>
      <c r="AE52" s="796"/>
      <c r="AF52" s="796"/>
      <c r="AG52" s="796"/>
      <c r="AH52" s="796"/>
      <c r="AI52" s="796"/>
      <c r="AJ52" s="796"/>
      <c r="AK52" s="796"/>
      <c r="AL52" s="796"/>
      <c r="AM52" s="796"/>
      <c r="AN52" s="796"/>
      <c r="AO52" s="796"/>
      <c r="AP52" s="796"/>
      <c r="AQ52" s="796"/>
      <c r="AR52" s="796"/>
      <c r="AS52" s="796"/>
      <c r="AT52" s="796"/>
      <c r="AU52" s="796"/>
      <c r="AV52" s="796"/>
      <c r="AW52" s="796"/>
      <c r="AX52" s="796"/>
      <c r="AY52" s="796"/>
      <c r="AZ52" s="796"/>
      <c r="BA52" s="796"/>
      <c r="BB52" s="796"/>
      <c r="BC52" s="796"/>
      <c r="BD52" s="796"/>
      <c r="BE52" s="796"/>
      <c r="BF52" s="796"/>
      <c r="BG52" s="796"/>
      <c r="BH52" s="796"/>
      <c r="BI52" s="796"/>
      <c r="BJ52" s="796"/>
      <c r="BK52" s="796"/>
      <c r="BL52" s="796"/>
      <c r="BM52" s="796"/>
      <c r="BN52" s="796"/>
      <c r="BO52" s="796"/>
      <c r="BP52" s="796"/>
      <c r="BQ52" s="796"/>
      <c r="BR52" s="796"/>
      <c r="BS52" s="796"/>
      <c r="BT52" s="796"/>
      <c r="BU52" s="796"/>
      <c r="BV52" s="796"/>
      <c r="BW52" s="796"/>
      <c r="BX52" s="796"/>
      <c r="BY52" s="796"/>
      <c r="BZ52" s="796"/>
      <c r="CA52" s="796"/>
      <c r="CB52" s="796"/>
      <c r="CC52" s="796"/>
      <c r="CD52" s="796"/>
      <c r="CE52" s="796"/>
      <c r="CF52" s="796"/>
      <c r="CG52" s="796"/>
      <c r="CH52" s="796"/>
      <c r="CI52" s="796"/>
      <c r="CJ52" s="796"/>
      <c r="CK52" s="796"/>
      <c r="CL52" s="796"/>
      <c r="CM52" s="796"/>
      <c r="CN52" s="796"/>
      <c r="CO52" s="796"/>
      <c r="CP52" s="796"/>
      <c r="CQ52" s="796"/>
      <c r="CR52" s="796"/>
      <c r="CS52" s="796"/>
      <c r="CT52" s="796"/>
      <c r="CU52" s="796"/>
      <c r="CV52" s="796"/>
      <c r="CW52" s="796"/>
      <c r="CX52" s="796"/>
      <c r="CY52" s="796"/>
      <c r="CZ52" s="796"/>
      <c r="DA52" s="796"/>
      <c r="DB52" s="796"/>
      <c r="DC52" s="796"/>
      <c r="DD52" s="796"/>
      <c r="DE52" s="796"/>
      <c r="DF52" s="796"/>
      <c r="DG52" s="796"/>
      <c r="DH52" s="796"/>
      <c r="DI52" s="796"/>
      <c r="DJ52" s="796"/>
      <c r="DK52" s="796"/>
      <c r="DL52" s="796"/>
      <c r="DM52" s="796"/>
      <c r="DN52" s="796"/>
      <c r="DO52" s="796"/>
      <c r="DP52" s="796"/>
      <c r="DQ52" s="796"/>
      <c r="DR52" s="796"/>
      <c r="DS52" s="796"/>
      <c r="DT52" s="796"/>
      <c r="DU52" s="796"/>
      <c r="DV52" s="796"/>
      <c r="DW52" s="796"/>
      <c r="DX52" s="796"/>
      <c r="DY52" s="796"/>
      <c r="DZ52" s="796"/>
      <c r="EA52" s="796"/>
      <c r="EB52" s="796"/>
      <c r="EC52" s="796"/>
      <c r="ED52" s="796"/>
      <c r="EE52" s="796"/>
      <c r="EF52" s="796"/>
      <c r="EG52" s="796"/>
      <c r="EH52" s="796"/>
      <c r="EI52" s="796"/>
      <c r="EJ52" s="796"/>
      <c r="EK52" s="796"/>
      <c r="EL52" s="796"/>
      <c r="EM52" s="796"/>
      <c r="EN52" s="796"/>
      <c r="EO52" s="796"/>
      <c r="EP52" s="796"/>
      <c r="EQ52" s="796"/>
      <c r="ER52" s="796"/>
      <c r="ES52" s="796"/>
      <c r="ET52" s="796"/>
      <c r="EU52" s="796"/>
      <c r="EV52" s="796"/>
      <c r="EW52" s="796"/>
      <c r="EX52" s="796"/>
      <c r="EY52" s="796"/>
      <c r="EZ52" s="796"/>
      <c r="FA52" s="796"/>
      <c r="FB52" s="796"/>
      <c r="FC52" s="796"/>
      <c r="FD52" s="796"/>
      <c r="FE52" s="796"/>
      <c r="FF52" s="796"/>
      <c r="FG52" s="796"/>
      <c r="FH52" s="796"/>
      <c r="FI52" s="796"/>
      <c r="FJ52" s="796"/>
      <c r="FK52" s="796"/>
      <c r="FL52" s="796"/>
      <c r="FM52" s="796"/>
      <c r="FN52" s="796"/>
      <c r="FO52" s="796"/>
      <c r="FP52" s="796"/>
      <c r="FQ52" s="796"/>
      <c r="FR52" s="796"/>
      <c r="FS52" s="796"/>
      <c r="FT52" s="796"/>
      <c r="FU52" s="796"/>
      <c r="FV52" s="796"/>
      <c r="FW52" s="796"/>
      <c r="FX52" s="796"/>
      <c r="FY52" s="796"/>
      <c r="FZ52" s="796"/>
      <c r="GA52" s="796"/>
      <c r="GB52" s="796"/>
      <c r="GC52" s="796"/>
      <c r="GD52" s="796"/>
      <c r="GE52" s="796"/>
      <c r="GF52" s="796"/>
      <c r="GG52" s="796"/>
      <c r="GH52" s="796"/>
      <c r="GI52" s="796"/>
      <c r="GJ52" s="796"/>
      <c r="GK52" s="796"/>
      <c r="GL52" s="796"/>
      <c r="GM52" s="796"/>
      <c r="GN52" s="796"/>
      <c r="GO52" s="796"/>
      <c r="GP52" s="796"/>
      <c r="GQ52" s="796"/>
      <c r="GR52" s="796"/>
      <c r="GS52" s="796"/>
      <c r="GT52" s="796"/>
      <c r="GU52" s="796"/>
      <c r="GV52" s="796"/>
      <c r="GW52" s="796"/>
      <c r="GX52" s="796"/>
      <c r="GY52" s="796"/>
      <c r="GZ52" s="796"/>
      <c r="HA52" s="796"/>
      <c r="HB52" s="796"/>
      <c r="HC52" s="796"/>
      <c r="HD52" s="796"/>
      <c r="HE52" s="796"/>
      <c r="HF52" s="796"/>
      <c r="HG52" s="796"/>
      <c r="HH52" s="796"/>
      <c r="HI52" s="796"/>
      <c r="HJ52" s="796"/>
      <c r="HK52" s="796"/>
      <c r="HL52" s="796"/>
      <c r="HM52" s="796"/>
      <c r="HN52" s="796"/>
      <c r="HO52" s="796"/>
      <c r="HP52" s="796"/>
      <c r="HQ52" s="796"/>
      <c r="HR52" s="796"/>
      <c r="HS52" s="796"/>
      <c r="HT52" s="796"/>
      <c r="HU52" s="796"/>
      <c r="HV52" s="796"/>
      <c r="HW52" s="796"/>
      <c r="HX52" s="796"/>
      <c r="HY52" s="796"/>
      <c r="HZ52" s="796"/>
      <c r="IA52" s="796"/>
      <c r="IB52" s="796"/>
      <c r="IC52" s="796"/>
      <c r="ID52" s="796"/>
      <c r="IE52" s="796"/>
      <c r="IF52" s="796"/>
      <c r="IG52" s="796"/>
      <c r="IH52" s="796"/>
      <c r="II52" s="796"/>
      <c r="IJ52" s="796"/>
      <c r="IK52" s="796"/>
      <c r="IL52" s="796"/>
      <c r="IM52" s="796"/>
      <c r="IN52" s="796"/>
      <c r="IO52" s="796"/>
      <c r="IP52" s="796"/>
      <c r="IQ52" s="796"/>
      <c r="IR52" s="796"/>
      <c r="IS52" s="796"/>
      <c r="IT52" s="796"/>
      <c r="IU52" s="796"/>
      <c r="IV52" s="796"/>
      <c r="IW52" s="796"/>
      <c r="IX52" s="796"/>
      <c r="IY52" s="796"/>
      <c r="IZ52" s="796"/>
      <c r="JA52" s="796"/>
      <c r="JB52" s="796"/>
      <c r="JC52" s="796"/>
      <c r="JD52" s="796"/>
      <c r="JE52" s="796"/>
      <c r="JF52" s="796"/>
      <c r="JG52" s="796"/>
      <c r="JH52" s="796"/>
      <c r="JI52" s="796"/>
      <c r="JJ52" s="796"/>
      <c r="JK52" s="796"/>
      <c r="JL52" s="796"/>
      <c r="JM52" s="796"/>
      <c r="JN52" s="796"/>
      <c r="JO52" s="796"/>
      <c r="JP52" s="796"/>
      <c r="JQ52" s="796"/>
      <c r="JR52" s="796"/>
      <c r="JS52" s="796"/>
      <c r="JT52" s="796"/>
      <c r="JU52" s="796"/>
      <c r="JV52" s="796"/>
      <c r="JW52" s="796"/>
      <c r="JX52" s="796"/>
      <c r="JY52" s="796"/>
      <c r="JZ52" s="796"/>
      <c r="KA52" s="796"/>
      <c r="KB52" s="796"/>
      <c r="KC52" s="796"/>
      <c r="KD52" s="796"/>
      <c r="KE52" s="796"/>
      <c r="KF52" s="796"/>
      <c r="KG52" s="796"/>
      <c r="KH52" s="796"/>
      <c r="KI52" s="796"/>
      <c r="KJ52" s="796"/>
      <c r="KK52" s="796"/>
      <c r="KL52" s="796"/>
      <c r="KM52" s="796"/>
      <c r="KN52" s="796"/>
      <c r="KO52" s="796"/>
      <c r="KP52" s="796"/>
      <c r="KQ52" s="796"/>
      <c r="KR52" s="796"/>
      <c r="KS52" s="796"/>
      <c r="KT52" s="796"/>
      <c r="KU52" s="796"/>
      <c r="KV52" s="796"/>
      <c r="KW52" s="796"/>
      <c r="KX52" s="796"/>
      <c r="KY52" s="796"/>
      <c r="KZ52" s="796"/>
      <c r="LA52" s="796"/>
      <c r="LB52" s="796"/>
      <c r="LC52" s="796"/>
      <c r="LD52" s="796"/>
      <c r="LE52" s="796"/>
      <c r="LF52" s="796"/>
      <c r="LG52" s="796"/>
      <c r="LH52" s="796"/>
      <c r="LI52" s="796"/>
      <c r="LJ52" s="796"/>
      <c r="LK52" s="796"/>
      <c r="LL52" s="796"/>
      <c r="LM52" s="796"/>
      <c r="LN52" s="796"/>
      <c r="LO52" s="796"/>
      <c r="LP52" s="796"/>
      <c r="LQ52" s="796"/>
      <c r="LR52" s="796"/>
      <c r="LS52" s="796"/>
      <c r="LT52" s="796"/>
      <c r="LU52" s="796"/>
      <c r="LV52" s="796"/>
      <c r="LW52" s="796"/>
      <c r="LX52" s="796"/>
      <c r="LY52" s="796"/>
      <c r="LZ52" s="796"/>
      <c r="MA52" s="796"/>
      <c r="MB52" s="796"/>
      <c r="MC52" s="796"/>
      <c r="MD52" s="796"/>
      <c r="ME52" s="796"/>
      <c r="MF52" s="796"/>
      <c r="MG52" s="796"/>
      <c r="MH52" s="796"/>
      <c r="MI52" s="796"/>
      <c r="MJ52" s="796"/>
      <c r="MK52" s="796"/>
      <c r="ML52" s="796"/>
      <c r="MM52" s="796"/>
      <c r="MN52" s="796"/>
      <c r="MO52" s="796"/>
      <c r="MP52" s="796"/>
      <c r="MQ52" s="796"/>
      <c r="MR52" s="796"/>
      <c r="MS52" s="796"/>
      <c r="MT52" s="796"/>
      <c r="MU52" s="796"/>
      <c r="MV52" s="796"/>
      <c r="MW52" s="796"/>
      <c r="MX52" s="796"/>
      <c r="MY52" s="796"/>
      <c r="MZ52" s="796"/>
      <c r="NA52" s="796"/>
      <c r="NB52" s="796"/>
      <c r="NC52" s="796"/>
      <c r="ND52" s="796"/>
      <c r="NE52" s="796"/>
      <c r="NF52" s="796"/>
      <c r="NG52" s="796"/>
      <c r="NH52" s="796"/>
      <c r="NI52" s="796"/>
      <c r="NJ52" s="796"/>
      <c r="NK52" s="796"/>
      <c r="NL52" s="796"/>
      <c r="NM52" s="796"/>
      <c r="NN52" s="796"/>
      <c r="NO52" s="796"/>
      <c r="NP52" s="796"/>
      <c r="NQ52" s="796"/>
      <c r="NR52" s="796"/>
      <c r="NS52" s="796"/>
      <c r="NT52" s="796"/>
      <c r="NU52" s="796"/>
      <c r="NV52" s="796"/>
      <c r="NW52" s="796"/>
      <c r="NX52" s="796"/>
      <c r="NY52" s="796"/>
      <c r="NZ52" s="796"/>
      <c r="OA52" s="796"/>
      <c r="OB52" s="796"/>
      <c r="OC52" s="796"/>
      <c r="OD52" s="796"/>
      <c r="OE52" s="796"/>
      <c r="OF52" s="796"/>
      <c r="OG52" s="796"/>
      <c r="OH52" s="796"/>
      <c r="OI52" s="796"/>
      <c r="OJ52" s="796"/>
      <c r="OK52" s="796"/>
      <c r="OL52" s="796"/>
      <c r="OM52" s="796"/>
      <c r="ON52" s="796"/>
      <c r="OO52" s="796"/>
      <c r="OP52" s="796"/>
      <c r="OQ52" s="796"/>
      <c r="OR52" s="796"/>
      <c r="OS52" s="796"/>
      <c r="OT52" s="796"/>
      <c r="OU52" s="796"/>
      <c r="OV52" s="796"/>
      <c r="OW52" s="796"/>
      <c r="OX52" s="796"/>
      <c r="OY52" s="796"/>
      <c r="OZ52" s="796"/>
      <c r="PA52" s="796"/>
      <c r="PB52" s="796"/>
      <c r="PC52" s="796"/>
      <c r="PD52" s="796"/>
      <c r="PE52" s="796"/>
      <c r="PF52" s="796"/>
      <c r="PG52" s="796"/>
      <c r="PH52" s="796"/>
      <c r="PI52" s="796"/>
      <c r="PJ52" s="796"/>
      <c r="PK52" s="796"/>
      <c r="PL52" s="796"/>
      <c r="PM52" s="796"/>
      <c r="PN52" s="796"/>
      <c r="PO52" s="796"/>
      <c r="PP52" s="796"/>
      <c r="PQ52" s="796"/>
      <c r="PR52" s="796"/>
      <c r="PS52" s="796"/>
      <c r="PT52" s="796"/>
      <c r="PU52" s="796"/>
      <c r="PV52" s="796"/>
      <c r="PW52" s="796"/>
      <c r="PX52" s="796"/>
      <c r="PY52" s="796"/>
      <c r="PZ52" s="796"/>
      <c r="QA52" s="796"/>
      <c r="QB52" s="796"/>
      <c r="QC52" s="796"/>
      <c r="QD52" s="796"/>
      <c r="QE52" s="796"/>
      <c r="QF52" s="796"/>
      <c r="QG52" s="796"/>
      <c r="QH52" s="796"/>
      <c r="QI52" s="796"/>
      <c r="QJ52" s="796"/>
      <c r="QK52" s="796"/>
      <c r="QL52" s="796"/>
      <c r="QM52" s="796"/>
      <c r="QN52" s="796"/>
      <c r="QO52" s="796"/>
      <c r="QP52" s="796"/>
      <c r="QQ52" s="796"/>
      <c r="QR52" s="796"/>
      <c r="QS52" s="796"/>
      <c r="QT52" s="796"/>
      <c r="QU52" s="796"/>
      <c r="QV52" s="796"/>
      <c r="QW52" s="796"/>
      <c r="QX52" s="796"/>
      <c r="QY52" s="796"/>
      <c r="QZ52" s="796"/>
      <c r="RA52" s="796"/>
      <c r="RB52" s="796"/>
      <c r="RC52" s="796"/>
      <c r="RD52" s="796"/>
      <c r="RE52" s="796"/>
      <c r="RF52" s="796"/>
      <c r="RG52" s="796"/>
      <c r="RH52" s="796"/>
      <c r="RI52" s="796"/>
      <c r="RJ52" s="796"/>
      <c r="RK52" s="796"/>
      <c r="RL52" s="796"/>
      <c r="RM52" s="796"/>
      <c r="RN52" s="796"/>
      <c r="RO52" s="796"/>
      <c r="RP52" s="796"/>
      <c r="RQ52" s="796"/>
      <c r="RR52" s="796"/>
      <c r="RS52" s="796"/>
      <c r="RT52" s="796"/>
      <c r="RU52" s="796"/>
      <c r="RV52" s="796"/>
      <c r="RW52" s="796"/>
      <c r="RX52" s="796"/>
      <c r="RY52" s="796"/>
      <c r="RZ52" s="796"/>
      <c r="SA52" s="796"/>
      <c r="SB52" s="796"/>
      <c r="SC52" s="796"/>
      <c r="SD52" s="796"/>
      <c r="SE52" s="796"/>
      <c r="SF52" s="796"/>
      <c r="SG52" s="796"/>
      <c r="SH52" s="796"/>
      <c r="SI52" s="796"/>
      <c r="SJ52" s="796"/>
      <c r="SK52" s="796"/>
      <c r="SL52" s="796"/>
      <c r="SM52" s="796"/>
      <c r="SN52" s="796"/>
      <c r="SO52" s="796"/>
      <c r="SP52" s="796"/>
      <c r="SQ52" s="796"/>
      <c r="SR52" s="796"/>
      <c r="SS52" s="796"/>
      <c r="ST52" s="796"/>
      <c r="SU52" s="796"/>
      <c r="SV52" s="796"/>
      <c r="SW52" s="796"/>
      <c r="SX52" s="796"/>
      <c r="SY52" s="796"/>
      <c r="SZ52" s="796"/>
      <c r="TA52" s="796"/>
      <c r="TB52" s="796"/>
      <c r="TC52" s="796"/>
      <c r="TD52" s="796"/>
      <c r="TE52" s="796"/>
      <c r="TF52" s="796"/>
      <c r="TG52" s="796"/>
      <c r="TH52" s="796"/>
      <c r="TI52" s="796"/>
      <c r="TJ52" s="796"/>
      <c r="TK52" s="796"/>
      <c r="TL52" s="796"/>
      <c r="TM52" s="796"/>
      <c r="TN52" s="796"/>
      <c r="TO52" s="796"/>
      <c r="TP52" s="796"/>
      <c r="TQ52" s="796"/>
      <c r="TR52" s="796"/>
      <c r="TS52" s="796"/>
      <c r="TT52" s="796"/>
      <c r="TU52" s="796"/>
      <c r="TV52" s="796"/>
      <c r="TW52" s="796"/>
      <c r="TX52" s="796"/>
      <c r="TY52" s="796"/>
      <c r="TZ52" s="796"/>
      <c r="UA52" s="796"/>
      <c r="UB52" s="796"/>
      <c r="UC52" s="796"/>
      <c r="UD52" s="796"/>
      <c r="UE52" s="796"/>
      <c r="UF52" s="796"/>
      <c r="UG52" s="796"/>
      <c r="UH52" s="796"/>
      <c r="UI52" s="796"/>
      <c r="UJ52" s="796"/>
      <c r="UK52" s="796"/>
      <c r="UL52" s="796"/>
      <c r="UM52" s="796"/>
      <c r="UN52" s="796"/>
      <c r="UO52" s="796"/>
      <c r="UP52" s="796"/>
      <c r="UQ52" s="796"/>
      <c r="UR52" s="796"/>
      <c r="US52" s="796"/>
      <c r="UT52" s="796"/>
      <c r="UU52" s="796"/>
      <c r="UV52" s="796"/>
      <c r="UW52" s="796"/>
      <c r="UX52" s="796"/>
      <c r="UY52" s="796"/>
      <c r="UZ52" s="796"/>
      <c r="VA52" s="796"/>
      <c r="VB52" s="796"/>
      <c r="VC52" s="796"/>
      <c r="VD52" s="796"/>
      <c r="VE52" s="796"/>
      <c r="VF52" s="796"/>
      <c r="VG52" s="796"/>
      <c r="VH52" s="796"/>
      <c r="VI52" s="796"/>
      <c r="VJ52" s="796"/>
      <c r="VK52" s="796"/>
      <c r="VL52" s="796"/>
      <c r="VM52" s="796"/>
      <c r="VN52" s="796"/>
      <c r="VO52" s="796"/>
      <c r="VP52" s="796"/>
      <c r="VQ52" s="796"/>
      <c r="VR52" s="796"/>
      <c r="VS52" s="796"/>
      <c r="VT52" s="796"/>
      <c r="VU52" s="796"/>
      <c r="VV52" s="796"/>
      <c r="VW52" s="796"/>
      <c r="VX52" s="796"/>
      <c r="VY52" s="796"/>
      <c r="VZ52" s="796"/>
      <c r="WA52" s="796"/>
      <c r="WB52" s="796"/>
      <c r="WC52" s="796"/>
      <c r="WD52" s="796"/>
      <c r="WE52" s="796"/>
      <c r="WF52" s="796"/>
      <c r="WG52" s="796"/>
      <c r="WH52" s="796"/>
      <c r="WI52" s="796"/>
      <c r="WJ52" s="796"/>
      <c r="WK52" s="796"/>
      <c r="WL52" s="796"/>
      <c r="WM52" s="796"/>
      <c r="WN52" s="796"/>
      <c r="WO52" s="796"/>
      <c r="WP52" s="796"/>
      <c r="WQ52" s="796"/>
      <c r="WR52" s="796"/>
      <c r="WS52" s="796"/>
      <c r="WT52" s="796"/>
      <c r="WU52" s="796"/>
      <c r="WV52" s="796"/>
      <c r="WW52" s="796"/>
      <c r="WX52" s="796"/>
      <c r="WY52" s="796"/>
      <c r="WZ52" s="796"/>
      <c r="XA52" s="796"/>
      <c r="XB52" s="796"/>
      <c r="XC52" s="796"/>
      <c r="XD52" s="796"/>
      <c r="XE52" s="796"/>
      <c r="XF52" s="796"/>
      <c r="XG52" s="796"/>
      <c r="XH52" s="796"/>
      <c r="XI52" s="796"/>
      <c r="XJ52" s="796"/>
      <c r="XK52" s="796"/>
      <c r="XL52" s="796"/>
      <c r="XM52" s="796"/>
      <c r="XN52" s="796"/>
      <c r="XO52" s="796"/>
      <c r="XP52" s="796"/>
      <c r="XQ52" s="796"/>
      <c r="XR52" s="796"/>
      <c r="XS52" s="796"/>
      <c r="XT52" s="796"/>
      <c r="XU52" s="796"/>
      <c r="XV52" s="796"/>
      <c r="XW52" s="796"/>
      <c r="XX52" s="796"/>
      <c r="XY52" s="796"/>
      <c r="XZ52" s="796"/>
      <c r="YA52" s="796"/>
      <c r="YB52" s="796"/>
      <c r="YC52" s="796"/>
      <c r="YD52" s="796"/>
      <c r="YE52" s="796"/>
      <c r="YF52" s="796"/>
      <c r="YG52" s="796"/>
      <c r="YH52" s="796"/>
      <c r="YI52" s="796"/>
      <c r="YJ52" s="796"/>
      <c r="YK52" s="796"/>
      <c r="YL52" s="796"/>
      <c r="YM52" s="796"/>
      <c r="YN52" s="796"/>
      <c r="YO52" s="796"/>
      <c r="YP52" s="796"/>
      <c r="YQ52" s="796"/>
      <c r="YR52" s="796"/>
      <c r="YS52" s="796"/>
      <c r="YT52" s="796"/>
      <c r="YU52" s="796"/>
      <c r="YV52" s="796"/>
      <c r="YW52" s="796"/>
      <c r="YX52" s="796"/>
      <c r="YY52" s="796"/>
      <c r="YZ52" s="796"/>
      <c r="ZA52" s="796"/>
      <c r="ZB52" s="796"/>
      <c r="ZC52" s="796"/>
      <c r="ZD52" s="796"/>
      <c r="ZE52" s="796"/>
      <c r="ZF52" s="796"/>
      <c r="ZG52" s="796"/>
      <c r="ZH52" s="796"/>
      <c r="ZI52" s="796"/>
      <c r="ZJ52" s="796"/>
      <c r="ZK52" s="796"/>
      <c r="ZL52" s="796"/>
      <c r="ZM52" s="796"/>
      <c r="ZN52" s="796"/>
      <c r="ZO52" s="796"/>
      <c r="ZP52" s="796"/>
      <c r="ZQ52" s="796"/>
      <c r="ZR52" s="796"/>
      <c r="ZS52" s="796"/>
      <c r="ZT52" s="796"/>
      <c r="ZU52" s="796"/>
      <c r="ZV52" s="796"/>
      <c r="ZW52" s="796"/>
      <c r="ZX52" s="796"/>
      <c r="ZY52" s="796"/>
      <c r="ZZ52" s="796"/>
    </row>
    <row r="53" spans="1:702" s="886" customFormat="1">
      <c r="A53" s="796"/>
      <c r="B53" s="796"/>
      <c r="C53" s="796"/>
      <c r="D53" s="885"/>
      <c r="E53" s="796"/>
      <c r="F53" s="796"/>
      <c r="G53" s="796"/>
      <c r="H53" s="796"/>
      <c r="I53" s="796"/>
      <c r="J53" s="796"/>
      <c r="K53" s="796"/>
      <c r="L53" s="796"/>
      <c r="M53" s="796"/>
      <c r="N53" s="796"/>
      <c r="O53" s="796"/>
      <c r="P53" s="796"/>
      <c r="Q53" s="796"/>
      <c r="R53" s="796"/>
      <c r="S53" s="796"/>
      <c r="T53" s="796"/>
      <c r="U53" s="796"/>
      <c r="V53" s="796"/>
      <c r="W53" s="796"/>
      <c r="X53" s="796"/>
      <c r="Y53" s="796"/>
      <c r="Z53" s="796"/>
      <c r="AA53" s="796"/>
      <c r="AB53" s="796"/>
      <c r="AC53" s="796"/>
      <c r="AD53" s="796"/>
      <c r="AE53" s="796"/>
      <c r="AF53" s="796"/>
      <c r="AG53" s="796"/>
      <c r="AH53" s="796"/>
      <c r="AI53" s="796"/>
      <c r="AJ53" s="796"/>
      <c r="AK53" s="796"/>
      <c r="AL53" s="796"/>
      <c r="AM53" s="796"/>
      <c r="AN53" s="796"/>
      <c r="AO53" s="796"/>
      <c r="AP53" s="796"/>
      <c r="AQ53" s="796"/>
      <c r="AR53" s="796"/>
      <c r="AS53" s="796"/>
      <c r="AT53" s="796"/>
      <c r="AU53" s="796"/>
      <c r="AV53" s="796"/>
      <c r="AW53" s="796"/>
      <c r="AX53" s="796"/>
      <c r="AY53" s="796"/>
      <c r="AZ53" s="796"/>
      <c r="BA53" s="796"/>
      <c r="BB53" s="796"/>
      <c r="BC53" s="796"/>
      <c r="BD53" s="796"/>
      <c r="BE53" s="796"/>
      <c r="BF53" s="796"/>
      <c r="BG53" s="796"/>
      <c r="BH53" s="796"/>
      <c r="BI53" s="796"/>
      <c r="BJ53" s="796"/>
      <c r="BK53" s="796"/>
      <c r="BL53" s="796"/>
      <c r="BM53" s="796"/>
      <c r="BN53" s="796"/>
      <c r="BO53" s="796"/>
      <c r="BP53" s="796"/>
      <c r="BQ53" s="796"/>
      <c r="BR53" s="796"/>
      <c r="BS53" s="796"/>
      <c r="BT53" s="796"/>
      <c r="BU53" s="796"/>
      <c r="BV53" s="796"/>
      <c r="BW53" s="796"/>
      <c r="BX53" s="796"/>
      <c r="BY53" s="796"/>
      <c r="BZ53" s="796"/>
      <c r="CA53" s="796"/>
      <c r="CB53" s="796"/>
      <c r="CC53" s="796"/>
      <c r="CD53" s="796"/>
      <c r="CE53" s="796"/>
      <c r="CF53" s="796"/>
      <c r="CG53" s="796"/>
      <c r="CH53" s="796"/>
      <c r="CI53" s="796"/>
      <c r="CJ53" s="796"/>
      <c r="CK53" s="796"/>
      <c r="CL53" s="796"/>
      <c r="CM53" s="796"/>
      <c r="CN53" s="796"/>
      <c r="CO53" s="796"/>
      <c r="CP53" s="796"/>
      <c r="CQ53" s="796"/>
      <c r="CR53" s="796"/>
      <c r="CS53" s="796"/>
      <c r="CT53" s="796"/>
      <c r="CU53" s="796"/>
      <c r="CV53" s="796"/>
      <c r="CW53" s="796"/>
      <c r="CX53" s="796"/>
      <c r="CY53" s="796"/>
      <c r="CZ53" s="796"/>
      <c r="DA53" s="796"/>
      <c r="DB53" s="796"/>
      <c r="DC53" s="796"/>
      <c r="DD53" s="796"/>
      <c r="DE53" s="796"/>
      <c r="DF53" s="796"/>
      <c r="DG53" s="796"/>
      <c r="DH53" s="796"/>
      <c r="DI53" s="796"/>
      <c r="DJ53" s="796"/>
      <c r="DK53" s="796"/>
      <c r="DL53" s="796"/>
      <c r="DM53" s="796"/>
      <c r="DN53" s="796"/>
      <c r="DO53" s="796"/>
      <c r="DP53" s="796"/>
      <c r="DQ53" s="796"/>
      <c r="DR53" s="796"/>
      <c r="DS53" s="796"/>
      <c r="DT53" s="796"/>
      <c r="DU53" s="796"/>
      <c r="DV53" s="796"/>
      <c r="DW53" s="796"/>
      <c r="DX53" s="796"/>
      <c r="DY53" s="796"/>
      <c r="DZ53" s="796"/>
      <c r="EA53" s="796"/>
      <c r="EB53" s="796"/>
      <c r="EC53" s="796"/>
      <c r="ED53" s="796"/>
      <c r="EE53" s="796"/>
      <c r="EF53" s="796"/>
      <c r="EG53" s="796"/>
      <c r="EH53" s="796"/>
      <c r="EI53" s="796"/>
      <c r="EJ53" s="796"/>
      <c r="EK53" s="796"/>
      <c r="EL53" s="796"/>
      <c r="EM53" s="796"/>
      <c r="EN53" s="796"/>
      <c r="EO53" s="796"/>
      <c r="EP53" s="796"/>
      <c r="EQ53" s="796"/>
      <c r="ER53" s="796"/>
      <c r="ES53" s="796"/>
      <c r="ET53" s="796"/>
      <c r="EU53" s="796"/>
      <c r="EV53" s="796"/>
      <c r="EW53" s="796"/>
      <c r="EX53" s="796"/>
      <c r="EY53" s="796"/>
      <c r="EZ53" s="796"/>
      <c r="FA53" s="796"/>
      <c r="FB53" s="796"/>
      <c r="FC53" s="796"/>
      <c r="FD53" s="796"/>
      <c r="FE53" s="796"/>
      <c r="FF53" s="796"/>
      <c r="FG53" s="796"/>
      <c r="FH53" s="796"/>
      <c r="FI53" s="796"/>
      <c r="FJ53" s="796"/>
      <c r="FK53" s="796"/>
      <c r="FL53" s="796"/>
      <c r="FM53" s="796"/>
      <c r="FN53" s="796"/>
      <c r="FO53" s="796"/>
      <c r="FP53" s="796"/>
      <c r="FQ53" s="796"/>
      <c r="FR53" s="796"/>
      <c r="FS53" s="796"/>
      <c r="FT53" s="796"/>
      <c r="FU53" s="796"/>
      <c r="FV53" s="796"/>
      <c r="FW53" s="796"/>
      <c r="FX53" s="796"/>
      <c r="FY53" s="796"/>
      <c r="FZ53" s="796"/>
      <c r="GA53" s="796"/>
      <c r="GB53" s="796"/>
      <c r="GC53" s="796"/>
      <c r="GD53" s="796"/>
      <c r="GE53" s="796"/>
      <c r="GF53" s="796"/>
      <c r="GG53" s="796"/>
      <c r="GH53" s="796"/>
      <c r="GI53" s="796"/>
      <c r="GJ53" s="796"/>
      <c r="GK53" s="796"/>
      <c r="GL53" s="796"/>
      <c r="GM53" s="796"/>
      <c r="GN53" s="796"/>
      <c r="GO53" s="796"/>
      <c r="GP53" s="796"/>
      <c r="GQ53" s="796"/>
      <c r="GR53" s="796"/>
      <c r="GS53" s="796"/>
      <c r="GT53" s="796"/>
      <c r="GU53" s="796"/>
      <c r="GV53" s="796"/>
      <c r="GW53" s="796"/>
      <c r="GX53" s="796"/>
      <c r="GY53" s="796"/>
      <c r="GZ53" s="796"/>
      <c r="HA53" s="796"/>
      <c r="HB53" s="796"/>
      <c r="HC53" s="796"/>
      <c r="HD53" s="796"/>
      <c r="HE53" s="796"/>
      <c r="HF53" s="796"/>
      <c r="HG53" s="796"/>
      <c r="HH53" s="796"/>
      <c r="HI53" s="796"/>
      <c r="HJ53" s="796"/>
      <c r="HK53" s="796"/>
      <c r="HL53" s="796"/>
      <c r="HM53" s="796"/>
      <c r="HN53" s="796"/>
      <c r="HO53" s="796"/>
      <c r="HP53" s="796"/>
      <c r="HQ53" s="796"/>
      <c r="HR53" s="796"/>
      <c r="HS53" s="796"/>
      <c r="HT53" s="796"/>
      <c r="HU53" s="796"/>
      <c r="HV53" s="796"/>
      <c r="HW53" s="796"/>
      <c r="HX53" s="796"/>
      <c r="HY53" s="796"/>
      <c r="HZ53" s="796"/>
      <c r="IA53" s="796"/>
      <c r="IB53" s="796"/>
      <c r="IC53" s="796"/>
      <c r="ID53" s="796"/>
      <c r="IE53" s="796"/>
      <c r="IF53" s="796"/>
      <c r="IG53" s="796"/>
      <c r="IH53" s="796"/>
      <c r="II53" s="796"/>
      <c r="IJ53" s="796"/>
      <c r="IK53" s="796"/>
      <c r="IL53" s="796"/>
      <c r="IM53" s="796"/>
      <c r="IN53" s="796"/>
      <c r="IO53" s="796"/>
      <c r="IP53" s="796"/>
      <c r="IQ53" s="796"/>
      <c r="IR53" s="796"/>
      <c r="IS53" s="796"/>
      <c r="IT53" s="796"/>
      <c r="IU53" s="796"/>
      <c r="IV53" s="796"/>
      <c r="IW53" s="796"/>
      <c r="IX53" s="796"/>
      <c r="IY53" s="796"/>
      <c r="IZ53" s="796"/>
      <c r="JA53" s="796"/>
      <c r="JB53" s="796"/>
      <c r="JC53" s="796"/>
      <c r="JD53" s="796"/>
      <c r="JE53" s="796"/>
      <c r="JF53" s="796"/>
      <c r="JG53" s="796"/>
      <c r="JH53" s="796"/>
      <c r="JI53" s="796"/>
      <c r="JJ53" s="796"/>
      <c r="JK53" s="796"/>
      <c r="JL53" s="796"/>
      <c r="JM53" s="796"/>
      <c r="JN53" s="796"/>
      <c r="JO53" s="796"/>
      <c r="JP53" s="796"/>
      <c r="JQ53" s="796"/>
      <c r="JR53" s="796"/>
      <c r="JS53" s="796"/>
      <c r="JT53" s="796"/>
      <c r="JU53" s="796"/>
      <c r="JV53" s="796"/>
      <c r="JW53" s="796"/>
      <c r="JX53" s="796"/>
      <c r="JY53" s="796"/>
      <c r="JZ53" s="796"/>
      <c r="KA53" s="796"/>
      <c r="KB53" s="796"/>
      <c r="KC53" s="796"/>
      <c r="KD53" s="796"/>
      <c r="KE53" s="796"/>
      <c r="KF53" s="796"/>
      <c r="KG53" s="796"/>
      <c r="KH53" s="796"/>
      <c r="KI53" s="796"/>
      <c r="KJ53" s="796"/>
      <c r="KK53" s="796"/>
      <c r="KL53" s="796"/>
      <c r="KM53" s="796"/>
      <c r="KN53" s="796"/>
      <c r="KO53" s="796"/>
      <c r="KP53" s="796"/>
      <c r="KQ53" s="796"/>
      <c r="KR53" s="796"/>
      <c r="KS53" s="796"/>
      <c r="KT53" s="796"/>
      <c r="KU53" s="796"/>
      <c r="KV53" s="796"/>
      <c r="KW53" s="796"/>
      <c r="KX53" s="796"/>
      <c r="KY53" s="796"/>
      <c r="KZ53" s="796"/>
      <c r="LA53" s="796"/>
      <c r="LB53" s="796"/>
      <c r="LC53" s="796"/>
      <c r="LD53" s="796"/>
      <c r="LE53" s="796"/>
      <c r="LF53" s="796"/>
      <c r="LG53" s="796"/>
      <c r="LH53" s="796"/>
      <c r="LI53" s="796"/>
      <c r="LJ53" s="796"/>
      <c r="LK53" s="796"/>
      <c r="LL53" s="796"/>
      <c r="LM53" s="796"/>
      <c r="LN53" s="796"/>
      <c r="LO53" s="796"/>
      <c r="LP53" s="796"/>
      <c r="LQ53" s="796"/>
      <c r="LR53" s="796"/>
      <c r="LS53" s="796"/>
      <c r="LT53" s="796"/>
      <c r="LU53" s="796"/>
      <c r="LV53" s="796"/>
      <c r="LW53" s="796"/>
      <c r="LX53" s="796"/>
      <c r="LY53" s="796"/>
      <c r="LZ53" s="796"/>
      <c r="MA53" s="796"/>
      <c r="MB53" s="796"/>
      <c r="MC53" s="796"/>
      <c r="MD53" s="796"/>
      <c r="ME53" s="796"/>
      <c r="MF53" s="796"/>
      <c r="MG53" s="796"/>
      <c r="MH53" s="796"/>
      <c r="MI53" s="796"/>
      <c r="MJ53" s="796"/>
      <c r="MK53" s="796"/>
      <c r="ML53" s="796"/>
      <c r="MM53" s="796"/>
      <c r="MN53" s="796"/>
      <c r="MO53" s="796"/>
      <c r="MP53" s="796"/>
      <c r="MQ53" s="796"/>
      <c r="MR53" s="796"/>
      <c r="MS53" s="796"/>
      <c r="MT53" s="796"/>
      <c r="MU53" s="796"/>
      <c r="MV53" s="796"/>
      <c r="MW53" s="796"/>
      <c r="MX53" s="796"/>
      <c r="MY53" s="796"/>
      <c r="MZ53" s="796"/>
      <c r="NA53" s="796"/>
      <c r="NB53" s="796"/>
      <c r="NC53" s="796"/>
      <c r="ND53" s="796"/>
      <c r="NE53" s="796"/>
      <c r="NF53" s="796"/>
      <c r="NG53" s="796"/>
      <c r="NH53" s="796"/>
      <c r="NI53" s="796"/>
      <c r="NJ53" s="796"/>
      <c r="NK53" s="796"/>
      <c r="NL53" s="796"/>
      <c r="NM53" s="796"/>
      <c r="NN53" s="796"/>
      <c r="NO53" s="796"/>
      <c r="NP53" s="796"/>
      <c r="NQ53" s="796"/>
      <c r="NR53" s="796"/>
      <c r="NS53" s="796"/>
      <c r="NT53" s="796"/>
      <c r="NU53" s="796"/>
      <c r="NV53" s="796"/>
      <c r="NW53" s="796"/>
      <c r="NX53" s="796"/>
      <c r="NY53" s="796"/>
      <c r="NZ53" s="796"/>
      <c r="OA53" s="796"/>
      <c r="OB53" s="796"/>
      <c r="OC53" s="796"/>
      <c r="OD53" s="796"/>
      <c r="OE53" s="796"/>
      <c r="OF53" s="796"/>
      <c r="OG53" s="796"/>
      <c r="OH53" s="796"/>
      <c r="OI53" s="796"/>
      <c r="OJ53" s="796"/>
      <c r="OK53" s="796"/>
      <c r="OL53" s="796"/>
      <c r="OM53" s="796"/>
      <c r="ON53" s="796"/>
      <c r="OO53" s="796"/>
      <c r="OP53" s="796"/>
      <c r="OQ53" s="796"/>
      <c r="OR53" s="796"/>
      <c r="OS53" s="796"/>
      <c r="OT53" s="796"/>
      <c r="OU53" s="796"/>
      <c r="OV53" s="796"/>
      <c r="OW53" s="796"/>
      <c r="OX53" s="796"/>
      <c r="OY53" s="796"/>
      <c r="OZ53" s="796"/>
      <c r="PA53" s="796"/>
      <c r="PB53" s="796"/>
      <c r="PC53" s="796"/>
      <c r="PD53" s="796"/>
      <c r="PE53" s="796"/>
      <c r="PF53" s="796"/>
      <c r="PG53" s="796"/>
      <c r="PH53" s="796"/>
      <c r="PI53" s="796"/>
      <c r="PJ53" s="796"/>
      <c r="PK53" s="796"/>
      <c r="PL53" s="796"/>
      <c r="PM53" s="796"/>
      <c r="PN53" s="796"/>
      <c r="PO53" s="796"/>
      <c r="PP53" s="796"/>
      <c r="PQ53" s="796"/>
      <c r="PR53" s="796"/>
      <c r="PS53" s="796"/>
      <c r="PT53" s="796"/>
      <c r="PU53" s="796"/>
      <c r="PV53" s="796"/>
      <c r="PW53" s="796"/>
      <c r="PX53" s="796"/>
      <c r="PY53" s="796"/>
      <c r="PZ53" s="796"/>
      <c r="QA53" s="796"/>
      <c r="QB53" s="796"/>
      <c r="QC53" s="796"/>
      <c r="QD53" s="796"/>
      <c r="QE53" s="796"/>
      <c r="QF53" s="796"/>
      <c r="QG53" s="796"/>
      <c r="QH53" s="796"/>
      <c r="QI53" s="796"/>
      <c r="QJ53" s="796"/>
      <c r="QK53" s="796"/>
      <c r="QL53" s="796"/>
      <c r="QM53" s="796"/>
      <c r="QN53" s="796"/>
      <c r="QO53" s="796"/>
      <c r="QP53" s="796"/>
      <c r="QQ53" s="796"/>
      <c r="QR53" s="796"/>
      <c r="QS53" s="796"/>
      <c r="QT53" s="796"/>
      <c r="QU53" s="796"/>
      <c r="QV53" s="796"/>
      <c r="QW53" s="796"/>
      <c r="QX53" s="796"/>
      <c r="QY53" s="796"/>
      <c r="QZ53" s="796"/>
      <c r="RA53" s="796"/>
      <c r="RB53" s="796"/>
      <c r="RC53" s="796"/>
      <c r="RD53" s="796"/>
      <c r="RE53" s="796"/>
      <c r="RF53" s="796"/>
      <c r="RG53" s="796"/>
      <c r="RH53" s="796"/>
      <c r="RI53" s="796"/>
      <c r="RJ53" s="796"/>
      <c r="RK53" s="796"/>
      <c r="RL53" s="796"/>
      <c r="RM53" s="796"/>
      <c r="RN53" s="796"/>
      <c r="RO53" s="796"/>
      <c r="RP53" s="796"/>
      <c r="RQ53" s="796"/>
      <c r="RR53" s="796"/>
      <c r="RS53" s="796"/>
      <c r="RT53" s="796"/>
      <c r="RU53" s="796"/>
      <c r="RV53" s="796"/>
      <c r="RW53" s="796"/>
      <c r="RX53" s="796"/>
      <c r="RY53" s="796"/>
      <c r="RZ53" s="796"/>
      <c r="SA53" s="796"/>
      <c r="SB53" s="796"/>
      <c r="SC53" s="796"/>
      <c r="SD53" s="796"/>
      <c r="SE53" s="796"/>
      <c r="SF53" s="796"/>
      <c r="SG53" s="796"/>
      <c r="SH53" s="796"/>
      <c r="SI53" s="796"/>
      <c r="SJ53" s="796"/>
      <c r="SK53" s="796"/>
      <c r="SL53" s="796"/>
      <c r="SM53" s="796"/>
      <c r="SN53" s="796"/>
      <c r="SO53" s="796"/>
      <c r="SP53" s="796"/>
      <c r="SQ53" s="796"/>
      <c r="SR53" s="796"/>
      <c r="SS53" s="796"/>
      <c r="ST53" s="796"/>
      <c r="SU53" s="796"/>
      <c r="SV53" s="796"/>
      <c r="SW53" s="796"/>
      <c r="SX53" s="796"/>
      <c r="SY53" s="796"/>
      <c r="SZ53" s="796"/>
      <c r="TA53" s="796"/>
      <c r="TB53" s="796"/>
      <c r="TC53" s="796"/>
      <c r="TD53" s="796"/>
      <c r="TE53" s="796"/>
      <c r="TF53" s="796"/>
      <c r="TG53" s="796"/>
      <c r="TH53" s="796"/>
      <c r="TI53" s="796"/>
      <c r="TJ53" s="796"/>
      <c r="TK53" s="796"/>
      <c r="TL53" s="796"/>
      <c r="TM53" s="796"/>
      <c r="TN53" s="796"/>
      <c r="TO53" s="796"/>
      <c r="TP53" s="796"/>
      <c r="TQ53" s="796"/>
      <c r="TR53" s="796"/>
      <c r="TS53" s="796"/>
      <c r="TT53" s="796"/>
      <c r="TU53" s="796"/>
      <c r="TV53" s="796"/>
      <c r="TW53" s="796"/>
      <c r="TX53" s="796"/>
      <c r="TY53" s="796"/>
      <c r="TZ53" s="796"/>
      <c r="UA53" s="796"/>
      <c r="UB53" s="796"/>
      <c r="UC53" s="796"/>
      <c r="UD53" s="796"/>
      <c r="UE53" s="796"/>
      <c r="UF53" s="796"/>
      <c r="UG53" s="796"/>
      <c r="UH53" s="796"/>
      <c r="UI53" s="796"/>
      <c r="UJ53" s="796"/>
      <c r="UK53" s="796"/>
      <c r="UL53" s="796"/>
      <c r="UM53" s="796"/>
      <c r="UN53" s="796"/>
      <c r="UO53" s="796"/>
      <c r="UP53" s="796"/>
      <c r="UQ53" s="796"/>
      <c r="UR53" s="796"/>
      <c r="US53" s="796"/>
      <c r="UT53" s="796"/>
      <c r="UU53" s="796"/>
      <c r="UV53" s="796"/>
      <c r="UW53" s="796"/>
      <c r="UX53" s="796"/>
      <c r="UY53" s="796"/>
      <c r="UZ53" s="796"/>
      <c r="VA53" s="796"/>
      <c r="VB53" s="796"/>
      <c r="VC53" s="796"/>
      <c r="VD53" s="796"/>
      <c r="VE53" s="796"/>
      <c r="VF53" s="796"/>
      <c r="VG53" s="796"/>
      <c r="VH53" s="796"/>
      <c r="VI53" s="796"/>
      <c r="VJ53" s="796"/>
      <c r="VK53" s="796"/>
      <c r="VL53" s="796"/>
      <c r="VM53" s="796"/>
      <c r="VN53" s="796"/>
      <c r="VO53" s="796"/>
      <c r="VP53" s="796"/>
      <c r="VQ53" s="796"/>
      <c r="VR53" s="796"/>
      <c r="VS53" s="796"/>
      <c r="VT53" s="796"/>
      <c r="VU53" s="796"/>
      <c r="VV53" s="796"/>
      <c r="VW53" s="796"/>
      <c r="VX53" s="796"/>
      <c r="VY53" s="796"/>
      <c r="VZ53" s="796"/>
      <c r="WA53" s="796"/>
      <c r="WB53" s="796"/>
      <c r="WC53" s="796"/>
      <c r="WD53" s="796"/>
      <c r="WE53" s="796"/>
      <c r="WF53" s="796"/>
      <c r="WG53" s="796"/>
      <c r="WH53" s="796"/>
      <c r="WI53" s="796"/>
      <c r="WJ53" s="796"/>
      <c r="WK53" s="796"/>
      <c r="WL53" s="796"/>
      <c r="WM53" s="796"/>
      <c r="WN53" s="796"/>
      <c r="WO53" s="796"/>
      <c r="WP53" s="796"/>
      <c r="WQ53" s="796"/>
      <c r="WR53" s="796"/>
      <c r="WS53" s="796"/>
      <c r="WT53" s="796"/>
      <c r="WU53" s="796"/>
      <c r="WV53" s="796"/>
      <c r="WW53" s="796"/>
      <c r="WX53" s="796"/>
      <c r="WY53" s="796"/>
      <c r="WZ53" s="796"/>
      <c r="XA53" s="796"/>
      <c r="XB53" s="796"/>
      <c r="XC53" s="796"/>
      <c r="XD53" s="796"/>
      <c r="XE53" s="796"/>
      <c r="XF53" s="796"/>
      <c r="XG53" s="796"/>
      <c r="XH53" s="796"/>
      <c r="XI53" s="796"/>
      <c r="XJ53" s="796"/>
      <c r="XK53" s="796"/>
      <c r="XL53" s="796"/>
      <c r="XM53" s="796"/>
      <c r="XN53" s="796"/>
      <c r="XO53" s="796"/>
      <c r="XP53" s="796"/>
      <c r="XQ53" s="796"/>
      <c r="XR53" s="796"/>
      <c r="XS53" s="796"/>
      <c r="XT53" s="796"/>
      <c r="XU53" s="796"/>
      <c r="XV53" s="796"/>
      <c r="XW53" s="796"/>
      <c r="XX53" s="796"/>
      <c r="XY53" s="796"/>
      <c r="XZ53" s="796"/>
      <c r="YA53" s="796"/>
      <c r="YB53" s="796"/>
      <c r="YC53" s="796"/>
      <c r="YD53" s="796"/>
      <c r="YE53" s="796"/>
      <c r="YF53" s="796"/>
      <c r="YG53" s="796"/>
      <c r="YH53" s="796"/>
      <c r="YI53" s="796"/>
      <c r="YJ53" s="796"/>
      <c r="YK53" s="796"/>
      <c r="YL53" s="796"/>
      <c r="YM53" s="796"/>
      <c r="YN53" s="796"/>
      <c r="YO53" s="796"/>
      <c r="YP53" s="796"/>
      <c r="YQ53" s="796"/>
      <c r="YR53" s="796"/>
      <c r="YS53" s="796"/>
      <c r="YT53" s="796"/>
      <c r="YU53" s="796"/>
      <c r="YV53" s="796"/>
      <c r="YW53" s="796"/>
      <c r="YX53" s="796"/>
      <c r="YY53" s="796"/>
      <c r="YZ53" s="796"/>
      <c r="ZA53" s="796"/>
      <c r="ZB53" s="796"/>
      <c r="ZC53" s="796"/>
      <c r="ZD53" s="796"/>
      <c r="ZE53" s="796"/>
      <c r="ZF53" s="796"/>
      <c r="ZG53" s="796"/>
      <c r="ZH53" s="796"/>
      <c r="ZI53" s="796"/>
      <c r="ZJ53" s="796"/>
      <c r="ZK53" s="796"/>
      <c r="ZL53" s="796"/>
      <c r="ZM53" s="796"/>
      <c r="ZN53" s="796"/>
      <c r="ZO53" s="796"/>
      <c r="ZP53" s="796"/>
      <c r="ZQ53" s="796"/>
      <c r="ZR53" s="796"/>
      <c r="ZS53" s="796"/>
      <c r="ZT53" s="796"/>
      <c r="ZU53" s="796"/>
      <c r="ZV53" s="796"/>
      <c r="ZW53" s="796"/>
      <c r="ZX53" s="796"/>
      <c r="ZY53" s="796"/>
      <c r="ZZ53" s="796"/>
    </row>
    <row r="54" spans="1:702" s="886" customFormat="1">
      <c r="A54" s="796"/>
      <c r="B54" s="796"/>
      <c r="C54" s="796"/>
      <c r="D54" s="885"/>
      <c r="E54" s="796"/>
      <c r="F54" s="796"/>
      <c r="G54" s="796"/>
      <c r="H54" s="796"/>
      <c r="I54" s="796"/>
      <c r="J54" s="796"/>
      <c r="K54" s="796"/>
      <c r="L54" s="796"/>
      <c r="M54" s="796"/>
      <c r="N54" s="796"/>
      <c r="O54" s="796"/>
      <c r="P54" s="796"/>
      <c r="Q54" s="796"/>
      <c r="R54" s="796"/>
      <c r="S54" s="796"/>
      <c r="T54" s="796"/>
      <c r="U54" s="796"/>
      <c r="V54" s="796"/>
      <c r="W54" s="796"/>
      <c r="X54" s="796"/>
      <c r="Y54" s="796"/>
      <c r="Z54" s="796"/>
      <c r="AA54" s="796"/>
      <c r="AB54" s="796"/>
      <c r="AC54" s="796"/>
      <c r="AD54" s="796"/>
      <c r="AE54" s="796"/>
      <c r="AF54" s="796"/>
      <c r="AG54" s="796"/>
      <c r="AH54" s="796"/>
      <c r="AI54" s="796"/>
      <c r="AJ54" s="796"/>
      <c r="AK54" s="796"/>
      <c r="AL54" s="796"/>
      <c r="AM54" s="796"/>
      <c r="AN54" s="796"/>
      <c r="AO54" s="796"/>
      <c r="AP54" s="796"/>
      <c r="AQ54" s="796"/>
      <c r="AR54" s="796"/>
      <c r="AS54" s="796"/>
      <c r="AT54" s="796"/>
      <c r="AU54" s="796"/>
      <c r="AV54" s="796"/>
      <c r="AW54" s="796"/>
      <c r="AX54" s="796"/>
      <c r="AY54" s="796"/>
      <c r="AZ54" s="796"/>
      <c r="BA54" s="796"/>
      <c r="BB54" s="796"/>
      <c r="BC54" s="796"/>
      <c r="BD54" s="796"/>
      <c r="BE54" s="796"/>
      <c r="BF54" s="796"/>
      <c r="BG54" s="796"/>
      <c r="BH54" s="796"/>
      <c r="BI54" s="796"/>
      <c r="BJ54" s="796"/>
      <c r="BK54" s="796"/>
      <c r="BL54" s="796"/>
      <c r="BM54" s="796"/>
      <c r="BN54" s="796"/>
      <c r="BO54" s="796"/>
      <c r="BP54" s="796"/>
      <c r="BQ54" s="796"/>
      <c r="BR54" s="796"/>
      <c r="BS54" s="796"/>
      <c r="BT54" s="796"/>
      <c r="BU54" s="796"/>
      <c r="BV54" s="796"/>
      <c r="BW54" s="796"/>
      <c r="BX54" s="796"/>
      <c r="BY54" s="796"/>
      <c r="BZ54" s="796"/>
      <c r="CA54" s="796"/>
      <c r="CB54" s="796"/>
      <c r="CC54" s="796"/>
      <c r="CD54" s="796"/>
      <c r="CE54" s="796"/>
      <c r="CF54" s="796"/>
      <c r="CG54" s="796"/>
      <c r="CH54" s="796"/>
      <c r="CI54" s="796"/>
      <c r="CJ54" s="796"/>
      <c r="CK54" s="796"/>
      <c r="CL54" s="796"/>
      <c r="CM54" s="796"/>
      <c r="CN54" s="796"/>
      <c r="CO54" s="796"/>
      <c r="CP54" s="796"/>
      <c r="CQ54" s="796"/>
      <c r="CR54" s="796"/>
      <c r="CS54" s="796"/>
      <c r="CT54" s="796"/>
      <c r="CU54" s="796"/>
      <c r="CV54" s="796"/>
      <c r="CW54" s="796"/>
      <c r="CX54" s="796"/>
      <c r="CY54" s="796"/>
      <c r="CZ54" s="796"/>
      <c r="DA54" s="796"/>
      <c r="DB54" s="796"/>
      <c r="DC54" s="796"/>
      <c r="DD54" s="796"/>
      <c r="DE54" s="796"/>
      <c r="DF54" s="796"/>
      <c r="DG54" s="796"/>
      <c r="DH54" s="796"/>
      <c r="DI54" s="796"/>
      <c r="DJ54" s="796"/>
      <c r="DK54" s="796"/>
      <c r="DL54" s="796"/>
      <c r="DM54" s="796"/>
      <c r="DN54" s="796"/>
      <c r="DO54" s="796"/>
      <c r="DP54" s="796"/>
      <c r="DQ54" s="796"/>
      <c r="DR54" s="796"/>
      <c r="DS54" s="796"/>
      <c r="DT54" s="796"/>
      <c r="DU54" s="796"/>
      <c r="DV54" s="796"/>
      <c r="DW54" s="796"/>
      <c r="DX54" s="796"/>
      <c r="DY54" s="796"/>
      <c r="DZ54" s="796"/>
      <c r="EA54" s="796"/>
      <c r="EB54" s="796"/>
      <c r="EC54" s="796"/>
      <c r="ED54" s="796"/>
      <c r="EE54" s="796"/>
      <c r="EF54" s="796"/>
      <c r="EG54" s="796"/>
      <c r="EH54" s="796"/>
      <c r="EI54" s="796"/>
      <c r="EJ54" s="796"/>
      <c r="EK54" s="796"/>
      <c r="EL54" s="796"/>
      <c r="EM54" s="796"/>
      <c r="EN54" s="796"/>
      <c r="EO54" s="796"/>
      <c r="EP54" s="796"/>
      <c r="EQ54" s="796"/>
      <c r="ER54" s="796"/>
      <c r="ES54" s="796"/>
      <c r="ET54" s="796"/>
      <c r="EU54" s="796"/>
      <c r="EV54" s="796"/>
      <c r="EW54" s="796"/>
      <c r="EX54" s="796"/>
      <c r="EY54" s="796"/>
      <c r="EZ54" s="796"/>
      <c r="FA54" s="796"/>
      <c r="FB54" s="796"/>
      <c r="FC54" s="796"/>
      <c r="FD54" s="796"/>
      <c r="FE54" s="796"/>
      <c r="FF54" s="796"/>
      <c r="FG54" s="796"/>
      <c r="FH54" s="796"/>
      <c r="FI54" s="796"/>
      <c r="FJ54" s="796"/>
      <c r="FK54" s="796"/>
      <c r="FL54" s="796"/>
      <c r="FM54" s="796"/>
      <c r="FN54" s="796"/>
      <c r="FO54" s="796"/>
      <c r="FP54" s="796"/>
      <c r="FQ54" s="796"/>
      <c r="FR54" s="796"/>
      <c r="FS54" s="796"/>
      <c r="FT54" s="796"/>
      <c r="FU54" s="796"/>
      <c r="FV54" s="796"/>
      <c r="FW54" s="796"/>
      <c r="FX54" s="796"/>
      <c r="FY54" s="796"/>
      <c r="FZ54" s="796"/>
      <c r="GA54" s="796"/>
      <c r="GB54" s="796"/>
      <c r="GC54" s="796"/>
      <c r="GD54" s="796"/>
      <c r="GE54" s="796"/>
      <c r="GF54" s="796"/>
      <c r="GG54" s="796"/>
      <c r="GH54" s="796"/>
      <c r="GI54" s="796"/>
      <c r="GJ54" s="796"/>
      <c r="GK54" s="796"/>
      <c r="GL54" s="796"/>
      <c r="GM54" s="796"/>
      <c r="GN54" s="796"/>
      <c r="GO54" s="796"/>
      <c r="GP54" s="796"/>
      <c r="GQ54" s="796"/>
      <c r="GR54" s="796"/>
      <c r="GS54" s="796"/>
      <c r="GT54" s="796"/>
      <c r="GU54" s="796"/>
      <c r="GV54" s="796"/>
      <c r="GW54" s="796"/>
      <c r="GX54" s="796"/>
      <c r="GY54" s="796"/>
      <c r="GZ54" s="796"/>
      <c r="HA54" s="796"/>
      <c r="HB54" s="796"/>
      <c r="HC54" s="796"/>
      <c r="HD54" s="796"/>
      <c r="HE54" s="796"/>
      <c r="HF54" s="796"/>
      <c r="HG54" s="796"/>
      <c r="HH54" s="796"/>
      <c r="HI54" s="796"/>
      <c r="HJ54" s="796"/>
      <c r="HK54" s="796"/>
      <c r="HL54" s="796"/>
      <c r="HM54" s="796"/>
      <c r="HN54" s="796"/>
      <c r="HO54" s="796"/>
      <c r="HP54" s="796"/>
      <c r="HQ54" s="796"/>
      <c r="HR54" s="796"/>
      <c r="HS54" s="796"/>
      <c r="HT54" s="796"/>
      <c r="HU54" s="796"/>
      <c r="HV54" s="796"/>
      <c r="HW54" s="796"/>
      <c r="HX54" s="796"/>
      <c r="HY54" s="796"/>
      <c r="HZ54" s="796"/>
      <c r="IA54" s="796"/>
      <c r="IB54" s="796"/>
      <c r="IC54" s="796"/>
      <c r="ID54" s="796"/>
      <c r="IE54" s="796"/>
      <c r="IF54" s="796"/>
      <c r="IG54" s="796"/>
      <c r="IH54" s="796"/>
      <c r="II54" s="796"/>
      <c r="IJ54" s="796"/>
      <c r="IK54" s="796"/>
      <c r="IL54" s="796"/>
      <c r="IM54" s="796"/>
      <c r="IN54" s="796"/>
      <c r="IO54" s="796"/>
      <c r="IP54" s="796"/>
      <c r="IQ54" s="796"/>
      <c r="IR54" s="796"/>
      <c r="IS54" s="796"/>
      <c r="IT54" s="796"/>
      <c r="IU54" s="796"/>
      <c r="IV54" s="796"/>
      <c r="IW54" s="796"/>
      <c r="IX54" s="796"/>
      <c r="IY54" s="796"/>
      <c r="IZ54" s="796"/>
      <c r="JA54" s="796"/>
      <c r="JB54" s="796"/>
      <c r="JC54" s="796"/>
      <c r="JD54" s="796"/>
      <c r="JE54" s="796"/>
      <c r="JF54" s="796"/>
      <c r="JG54" s="796"/>
      <c r="JH54" s="796"/>
      <c r="JI54" s="796"/>
      <c r="JJ54" s="796"/>
      <c r="JK54" s="796"/>
      <c r="JL54" s="796"/>
      <c r="JM54" s="796"/>
      <c r="JN54" s="796"/>
      <c r="JO54" s="796"/>
      <c r="JP54" s="796"/>
      <c r="JQ54" s="796"/>
      <c r="JR54" s="796"/>
      <c r="JS54" s="796"/>
      <c r="JT54" s="796"/>
      <c r="JU54" s="796"/>
      <c r="JV54" s="796"/>
      <c r="JW54" s="796"/>
      <c r="JX54" s="796"/>
      <c r="JY54" s="796"/>
      <c r="JZ54" s="796"/>
      <c r="KA54" s="796"/>
      <c r="KB54" s="796"/>
      <c r="KC54" s="796"/>
      <c r="KD54" s="796"/>
      <c r="KE54" s="796"/>
      <c r="KF54" s="796"/>
      <c r="KG54" s="796"/>
      <c r="KH54" s="796"/>
      <c r="KI54" s="796"/>
      <c r="KJ54" s="796"/>
      <c r="KK54" s="796"/>
      <c r="KL54" s="796"/>
      <c r="KM54" s="796"/>
      <c r="KN54" s="796"/>
      <c r="KO54" s="796"/>
      <c r="KP54" s="796"/>
      <c r="KQ54" s="796"/>
      <c r="KR54" s="796"/>
      <c r="KS54" s="796"/>
      <c r="KT54" s="796"/>
      <c r="KU54" s="796"/>
      <c r="KV54" s="796"/>
      <c r="KW54" s="796"/>
      <c r="KX54" s="796"/>
      <c r="KY54" s="796"/>
      <c r="KZ54" s="796"/>
      <c r="LA54" s="796"/>
      <c r="LB54" s="796"/>
      <c r="LC54" s="796"/>
      <c r="LD54" s="796"/>
      <c r="LE54" s="796"/>
      <c r="LF54" s="796"/>
      <c r="LG54" s="796"/>
      <c r="LH54" s="796"/>
      <c r="LI54" s="796"/>
      <c r="LJ54" s="796"/>
      <c r="LK54" s="796"/>
      <c r="LL54" s="796"/>
      <c r="LM54" s="796"/>
      <c r="LN54" s="796"/>
      <c r="LO54" s="796"/>
      <c r="LP54" s="796"/>
      <c r="LQ54" s="796"/>
      <c r="LR54" s="796"/>
      <c r="LS54" s="796"/>
      <c r="LT54" s="796"/>
      <c r="LU54" s="796"/>
      <c r="LV54" s="796"/>
      <c r="LW54" s="796"/>
      <c r="LX54" s="796"/>
      <c r="LY54" s="796"/>
      <c r="LZ54" s="796"/>
      <c r="MA54" s="796"/>
      <c r="MB54" s="796"/>
      <c r="MC54" s="796"/>
      <c r="MD54" s="796"/>
      <c r="ME54" s="796"/>
      <c r="MF54" s="796"/>
      <c r="MG54" s="796"/>
      <c r="MH54" s="796"/>
      <c r="MI54" s="796"/>
      <c r="MJ54" s="796"/>
      <c r="MK54" s="796"/>
      <c r="ML54" s="796"/>
      <c r="MM54" s="796"/>
      <c r="MN54" s="796"/>
      <c r="MO54" s="796"/>
      <c r="MP54" s="796"/>
      <c r="MQ54" s="796"/>
      <c r="MR54" s="796"/>
      <c r="MS54" s="796"/>
      <c r="MT54" s="796"/>
      <c r="MU54" s="796"/>
      <c r="MV54" s="796"/>
      <c r="MW54" s="796"/>
      <c r="MX54" s="796"/>
      <c r="MY54" s="796"/>
      <c r="MZ54" s="796"/>
      <c r="NA54" s="796"/>
      <c r="NB54" s="796"/>
      <c r="NC54" s="796"/>
      <c r="ND54" s="796"/>
      <c r="NE54" s="796"/>
      <c r="NF54" s="796"/>
      <c r="NG54" s="796"/>
      <c r="NH54" s="796"/>
      <c r="NI54" s="796"/>
      <c r="NJ54" s="796"/>
      <c r="NK54" s="796"/>
      <c r="NL54" s="796"/>
      <c r="NM54" s="796"/>
      <c r="NN54" s="796"/>
      <c r="NO54" s="796"/>
      <c r="NP54" s="796"/>
      <c r="NQ54" s="796"/>
      <c r="NR54" s="796"/>
      <c r="NS54" s="796"/>
      <c r="NT54" s="796"/>
      <c r="NU54" s="796"/>
      <c r="NV54" s="796"/>
      <c r="NW54" s="796"/>
      <c r="NX54" s="796"/>
      <c r="NY54" s="796"/>
      <c r="NZ54" s="796"/>
      <c r="OA54" s="796"/>
      <c r="OB54" s="796"/>
      <c r="OC54" s="796"/>
      <c r="OD54" s="796"/>
      <c r="OE54" s="796"/>
      <c r="OF54" s="796"/>
      <c r="OG54" s="796"/>
      <c r="OH54" s="796"/>
      <c r="OI54" s="796"/>
      <c r="OJ54" s="796"/>
      <c r="OK54" s="796"/>
      <c r="OL54" s="796"/>
      <c r="OM54" s="796"/>
      <c r="ON54" s="796"/>
      <c r="OO54" s="796"/>
      <c r="OP54" s="796"/>
      <c r="OQ54" s="796"/>
      <c r="OR54" s="796"/>
      <c r="OS54" s="796"/>
      <c r="OT54" s="796"/>
      <c r="OU54" s="796"/>
      <c r="OV54" s="796"/>
      <c r="OW54" s="796"/>
      <c r="OX54" s="796"/>
      <c r="OY54" s="796"/>
      <c r="OZ54" s="796"/>
      <c r="PA54" s="796"/>
      <c r="PB54" s="796"/>
      <c r="PC54" s="796"/>
      <c r="PD54" s="796"/>
      <c r="PE54" s="796"/>
      <c r="PF54" s="796"/>
      <c r="PG54" s="796"/>
      <c r="PH54" s="796"/>
      <c r="PI54" s="796"/>
      <c r="PJ54" s="796"/>
      <c r="PK54" s="796"/>
      <c r="PL54" s="796"/>
      <c r="PM54" s="796"/>
      <c r="PN54" s="796"/>
      <c r="PO54" s="796"/>
      <c r="PP54" s="796"/>
      <c r="PQ54" s="796"/>
      <c r="PR54" s="796"/>
      <c r="PS54" s="796"/>
      <c r="PT54" s="796"/>
      <c r="PU54" s="796"/>
      <c r="PV54" s="796"/>
      <c r="PW54" s="796"/>
      <c r="PX54" s="796"/>
      <c r="PY54" s="796"/>
      <c r="PZ54" s="796"/>
      <c r="QA54" s="796"/>
      <c r="QB54" s="796"/>
      <c r="QC54" s="796"/>
      <c r="QD54" s="796"/>
      <c r="QE54" s="796"/>
      <c r="QF54" s="796"/>
      <c r="QG54" s="796"/>
      <c r="QH54" s="796"/>
      <c r="QI54" s="796"/>
      <c r="QJ54" s="796"/>
      <c r="QK54" s="796"/>
      <c r="QL54" s="796"/>
      <c r="QM54" s="796"/>
      <c r="QN54" s="796"/>
      <c r="QO54" s="796"/>
      <c r="QP54" s="796"/>
      <c r="QQ54" s="796"/>
      <c r="QR54" s="796"/>
      <c r="QS54" s="796"/>
      <c r="QT54" s="796"/>
      <c r="QU54" s="796"/>
      <c r="QV54" s="796"/>
      <c r="QW54" s="796"/>
      <c r="QX54" s="796"/>
      <c r="QY54" s="796"/>
      <c r="QZ54" s="796"/>
      <c r="RA54" s="796"/>
      <c r="RB54" s="796"/>
      <c r="RC54" s="796"/>
      <c r="RD54" s="796"/>
      <c r="RE54" s="796"/>
      <c r="RF54" s="796"/>
      <c r="RG54" s="796"/>
      <c r="RH54" s="796"/>
      <c r="RI54" s="796"/>
      <c r="RJ54" s="796"/>
      <c r="RK54" s="796"/>
      <c r="RL54" s="796"/>
      <c r="RM54" s="796"/>
      <c r="RN54" s="796"/>
      <c r="RO54" s="796"/>
      <c r="RP54" s="796"/>
      <c r="RQ54" s="796"/>
      <c r="RR54" s="796"/>
      <c r="RS54" s="796"/>
      <c r="RT54" s="796"/>
      <c r="RU54" s="796"/>
      <c r="RV54" s="796"/>
      <c r="RW54" s="796"/>
      <c r="RX54" s="796"/>
      <c r="RY54" s="796"/>
      <c r="RZ54" s="796"/>
      <c r="SA54" s="796"/>
      <c r="SB54" s="796"/>
      <c r="SC54" s="796"/>
      <c r="SD54" s="796"/>
      <c r="SE54" s="796"/>
      <c r="SF54" s="796"/>
      <c r="SG54" s="796"/>
      <c r="SH54" s="796"/>
      <c r="SI54" s="796"/>
      <c r="SJ54" s="796"/>
      <c r="SK54" s="796"/>
      <c r="SL54" s="796"/>
      <c r="SM54" s="796"/>
      <c r="SN54" s="796"/>
      <c r="SO54" s="796"/>
      <c r="SP54" s="796"/>
      <c r="SQ54" s="796"/>
      <c r="SR54" s="796"/>
      <c r="SS54" s="796"/>
      <c r="ST54" s="796"/>
      <c r="SU54" s="796"/>
      <c r="SV54" s="796"/>
      <c r="SW54" s="796"/>
      <c r="SX54" s="796"/>
      <c r="SY54" s="796"/>
      <c r="SZ54" s="796"/>
      <c r="TA54" s="796"/>
      <c r="TB54" s="796"/>
      <c r="TC54" s="796"/>
      <c r="TD54" s="796"/>
      <c r="TE54" s="796"/>
      <c r="TF54" s="796"/>
      <c r="TG54" s="796"/>
      <c r="TH54" s="796"/>
      <c r="TI54" s="796"/>
      <c r="TJ54" s="796"/>
      <c r="TK54" s="796"/>
      <c r="TL54" s="796"/>
      <c r="TM54" s="796"/>
      <c r="TN54" s="796"/>
      <c r="TO54" s="796"/>
      <c r="TP54" s="796"/>
      <c r="TQ54" s="796"/>
      <c r="TR54" s="796"/>
      <c r="TS54" s="796"/>
      <c r="TT54" s="796"/>
      <c r="TU54" s="796"/>
      <c r="TV54" s="796"/>
      <c r="TW54" s="796"/>
      <c r="TX54" s="796"/>
      <c r="TY54" s="796"/>
      <c r="TZ54" s="796"/>
      <c r="UA54" s="796"/>
      <c r="UB54" s="796"/>
      <c r="UC54" s="796"/>
      <c r="UD54" s="796"/>
      <c r="UE54" s="796"/>
      <c r="UF54" s="796"/>
      <c r="UG54" s="796"/>
      <c r="UH54" s="796"/>
      <c r="UI54" s="796"/>
      <c r="UJ54" s="796"/>
      <c r="UK54" s="796"/>
      <c r="UL54" s="796"/>
      <c r="UM54" s="796"/>
      <c r="UN54" s="796"/>
      <c r="UO54" s="796"/>
      <c r="UP54" s="796"/>
      <c r="UQ54" s="796"/>
      <c r="UR54" s="796"/>
      <c r="US54" s="796"/>
      <c r="UT54" s="796"/>
      <c r="UU54" s="796"/>
      <c r="UV54" s="796"/>
      <c r="UW54" s="796"/>
      <c r="UX54" s="796"/>
      <c r="UY54" s="796"/>
      <c r="UZ54" s="796"/>
      <c r="VA54" s="796"/>
      <c r="VB54" s="796"/>
      <c r="VC54" s="796"/>
      <c r="VD54" s="796"/>
      <c r="VE54" s="796"/>
      <c r="VF54" s="796"/>
      <c r="VG54" s="796"/>
      <c r="VH54" s="796"/>
      <c r="VI54" s="796"/>
      <c r="VJ54" s="796"/>
      <c r="VK54" s="796"/>
      <c r="VL54" s="796"/>
      <c r="VM54" s="796"/>
      <c r="VN54" s="796"/>
      <c r="VO54" s="796"/>
      <c r="VP54" s="796"/>
      <c r="VQ54" s="796"/>
      <c r="VR54" s="796"/>
      <c r="VS54" s="796"/>
      <c r="VT54" s="796"/>
      <c r="VU54" s="796"/>
      <c r="VV54" s="796"/>
      <c r="VW54" s="796"/>
      <c r="VX54" s="796"/>
      <c r="VY54" s="796"/>
      <c r="VZ54" s="796"/>
      <c r="WA54" s="796"/>
      <c r="WB54" s="796"/>
      <c r="WC54" s="796"/>
      <c r="WD54" s="796"/>
      <c r="WE54" s="796"/>
      <c r="WF54" s="796"/>
      <c r="WG54" s="796"/>
      <c r="WH54" s="796"/>
      <c r="WI54" s="796"/>
      <c r="WJ54" s="796"/>
      <c r="WK54" s="796"/>
      <c r="WL54" s="796"/>
      <c r="WM54" s="796"/>
      <c r="WN54" s="796"/>
      <c r="WO54" s="796"/>
      <c r="WP54" s="796"/>
      <c r="WQ54" s="796"/>
      <c r="WR54" s="796"/>
      <c r="WS54" s="796"/>
      <c r="WT54" s="796"/>
      <c r="WU54" s="796"/>
      <c r="WV54" s="796"/>
      <c r="WW54" s="796"/>
      <c r="WX54" s="796"/>
      <c r="WY54" s="796"/>
      <c r="WZ54" s="796"/>
      <c r="XA54" s="796"/>
      <c r="XB54" s="796"/>
      <c r="XC54" s="796"/>
      <c r="XD54" s="796"/>
      <c r="XE54" s="796"/>
      <c r="XF54" s="796"/>
      <c r="XG54" s="796"/>
      <c r="XH54" s="796"/>
      <c r="XI54" s="796"/>
      <c r="XJ54" s="796"/>
      <c r="XK54" s="796"/>
      <c r="XL54" s="796"/>
      <c r="XM54" s="796"/>
      <c r="XN54" s="796"/>
      <c r="XO54" s="796"/>
      <c r="XP54" s="796"/>
      <c r="XQ54" s="796"/>
      <c r="XR54" s="796"/>
      <c r="XS54" s="796"/>
      <c r="XT54" s="796"/>
      <c r="XU54" s="796"/>
      <c r="XV54" s="796"/>
      <c r="XW54" s="796"/>
      <c r="XX54" s="796"/>
      <c r="XY54" s="796"/>
      <c r="XZ54" s="796"/>
      <c r="YA54" s="796"/>
      <c r="YB54" s="796"/>
      <c r="YC54" s="796"/>
      <c r="YD54" s="796"/>
      <c r="YE54" s="796"/>
      <c r="YF54" s="796"/>
      <c r="YG54" s="796"/>
      <c r="YH54" s="796"/>
      <c r="YI54" s="796"/>
      <c r="YJ54" s="796"/>
      <c r="YK54" s="796"/>
      <c r="YL54" s="796"/>
      <c r="YM54" s="796"/>
      <c r="YN54" s="796"/>
      <c r="YO54" s="796"/>
      <c r="YP54" s="796"/>
      <c r="YQ54" s="796"/>
      <c r="YR54" s="796"/>
      <c r="YS54" s="796"/>
      <c r="YT54" s="796"/>
      <c r="YU54" s="796"/>
      <c r="YV54" s="796"/>
      <c r="YW54" s="796"/>
      <c r="YX54" s="796"/>
      <c r="YY54" s="796"/>
      <c r="YZ54" s="796"/>
      <c r="ZA54" s="796"/>
      <c r="ZB54" s="796"/>
      <c r="ZC54" s="796"/>
      <c r="ZD54" s="796"/>
      <c r="ZE54" s="796"/>
      <c r="ZF54" s="796"/>
      <c r="ZG54" s="796"/>
      <c r="ZH54" s="796"/>
      <c r="ZI54" s="796"/>
      <c r="ZJ54" s="796"/>
      <c r="ZK54" s="796"/>
      <c r="ZL54" s="796"/>
      <c r="ZM54" s="796"/>
      <c r="ZN54" s="796"/>
      <c r="ZO54" s="796"/>
      <c r="ZP54" s="796"/>
      <c r="ZQ54" s="796"/>
      <c r="ZR54" s="796"/>
      <c r="ZS54" s="796"/>
      <c r="ZT54" s="796"/>
      <c r="ZU54" s="796"/>
      <c r="ZV54" s="796"/>
      <c r="ZW54" s="796"/>
      <c r="ZX54" s="796"/>
      <c r="ZY54" s="796"/>
      <c r="ZZ54" s="796"/>
    </row>
    <row r="55" spans="1:702" s="886" customFormat="1">
      <c r="A55" s="796"/>
      <c r="B55" s="796"/>
      <c r="C55" s="796"/>
      <c r="D55" s="885"/>
      <c r="E55" s="796"/>
      <c r="F55" s="796"/>
      <c r="G55" s="796"/>
      <c r="H55" s="796"/>
      <c r="I55" s="796"/>
      <c r="J55" s="796"/>
      <c r="K55" s="796"/>
      <c r="L55" s="796"/>
      <c r="M55" s="796"/>
      <c r="N55" s="796"/>
      <c r="O55" s="796"/>
      <c r="P55" s="796"/>
      <c r="Q55" s="796"/>
      <c r="R55" s="796"/>
      <c r="S55" s="796"/>
      <c r="T55" s="796"/>
      <c r="U55" s="796"/>
      <c r="V55" s="796"/>
      <c r="W55" s="796"/>
      <c r="X55" s="796"/>
      <c r="Y55" s="796"/>
      <c r="Z55" s="796"/>
      <c r="AA55" s="796"/>
      <c r="AB55" s="796"/>
      <c r="AC55" s="796"/>
      <c r="AD55" s="796"/>
      <c r="AE55" s="796"/>
      <c r="AF55" s="796"/>
      <c r="AG55" s="796"/>
      <c r="AH55" s="796"/>
      <c r="AI55" s="796"/>
      <c r="AJ55" s="796"/>
      <c r="AK55" s="796"/>
      <c r="AL55" s="796"/>
      <c r="AM55" s="796"/>
      <c r="AN55" s="796"/>
      <c r="AO55" s="796"/>
      <c r="AP55" s="796"/>
      <c r="AQ55" s="796"/>
      <c r="AR55" s="796"/>
      <c r="AS55" s="796"/>
      <c r="AT55" s="796"/>
      <c r="AU55" s="796"/>
      <c r="AV55" s="796"/>
      <c r="AW55" s="796"/>
      <c r="AX55" s="796"/>
      <c r="AY55" s="796"/>
      <c r="AZ55" s="796"/>
      <c r="BA55" s="796"/>
      <c r="BB55" s="796"/>
      <c r="BC55" s="796"/>
      <c r="BD55" s="796"/>
      <c r="BE55" s="796"/>
      <c r="BF55" s="796"/>
      <c r="BG55" s="796"/>
      <c r="BH55" s="796"/>
      <c r="BI55" s="796"/>
      <c r="BJ55" s="796"/>
      <c r="BK55" s="796"/>
      <c r="BL55" s="796"/>
      <c r="BM55" s="796"/>
      <c r="BN55" s="796"/>
      <c r="BO55" s="796"/>
      <c r="BP55" s="796"/>
      <c r="BQ55" s="796"/>
      <c r="BR55" s="796"/>
      <c r="BS55" s="796"/>
      <c r="BT55" s="796"/>
      <c r="BU55" s="796"/>
      <c r="BV55" s="796"/>
      <c r="BW55" s="796"/>
      <c r="BX55" s="796"/>
      <c r="BY55" s="796"/>
      <c r="BZ55" s="796"/>
      <c r="CA55" s="796"/>
      <c r="CB55" s="796"/>
      <c r="CC55" s="796"/>
      <c r="CD55" s="796"/>
      <c r="CE55" s="796"/>
      <c r="CF55" s="796"/>
      <c r="CG55" s="796"/>
      <c r="CH55" s="796"/>
      <c r="CI55" s="796"/>
      <c r="CJ55" s="796"/>
      <c r="CK55" s="796"/>
      <c r="CL55" s="796"/>
      <c r="CM55" s="796"/>
      <c r="CN55" s="796"/>
      <c r="CO55" s="796"/>
      <c r="CP55" s="796"/>
      <c r="CQ55" s="796"/>
      <c r="CR55" s="796"/>
      <c r="CS55" s="796"/>
      <c r="CT55" s="796"/>
      <c r="CU55" s="796"/>
      <c r="CV55" s="796"/>
      <c r="CW55" s="796"/>
      <c r="CX55" s="796"/>
      <c r="CY55" s="796"/>
      <c r="CZ55" s="796"/>
      <c r="DA55" s="796"/>
      <c r="DB55" s="796"/>
      <c r="DC55" s="796"/>
      <c r="DD55" s="796"/>
      <c r="DE55" s="796"/>
      <c r="DF55" s="796"/>
      <c r="DG55" s="796"/>
      <c r="DH55" s="796"/>
      <c r="DI55" s="796"/>
      <c r="DJ55" s="796"/>
      <c r="DK55" s="796"/>
      <c r="DL55" s="796"/>
      <c r="DM55" s="796"/>
      <c r="DN55" s="796"/>
      <c r="DO55" s="796"/>
      <c r="DP55" s="796"/>
      <c r="DQ55" s="796"/>
      <c r="DR55" s="796"/>
      <c r="DS55" s="796"/>
      <c r="DT55" s="796"/>
      <c r="DU55" s="796"/>
      <c r="DV55" s="796"/>
      <c r="DW55" s="796"/>
      <c r="DX55" s="796"/>
      <c r="DY55" s="796"/>
      <c r="DZ55" s="796"/>
      <c r="EA55" s="796"/>
      <c r="EB55" s="796"/>
      <c r="EC55" s="796"/>
      <c r="ED55" s="796"/>
      <c r="EE55" s="796"/>
      <c r="EF55" s="796"/>
      <c r="EG55" s="796"/>
      <c r="EH55" s="796"/>
      <c r="EI55" s="796"/>
      <c r="EJ55" s="796"/>
      <c r="EK55" s="796"/>
      <c r="EL55" s="796"/>
      <c r="EM55" s="796"/>
      <c r="EN55" s="796"/>
      <c r="EO55" s="796"/>
      <c r="EP55" s="796"/>
      <c r="EQ55" s="796"/>
      <c r="ER55" s="796"/>
      <c r="ES55" s="796"/>
      <c r="ET55" s="796"/>
      <c r="EU55" s="796"/>
      <c r="EV55" s="796"/>
      <c r="EW55" s="796"/>
      <c r="EX55" s="796"/>
      <c r="EY55" s="796"/>
      <c r="EZ55" s="796"/>
      <c r="FA55" s="796"/>
      <c r="FB55" s="796"/>
      <c r="FC55" s="796"/>
      <c r="FD55" s="796"/>
      <c r="FE55" s="796"/>
      <c r="FF55" s="796"/>
      <c r="FG55" s="796"/>
      <c r="FH55" s="796"/>
      <c r="FI55" s="796"/>
      <c r="FJ55" s="796"/>
      <c r="FK55" s="796"/>
      <c r="FL55" s="796"/>
      <c r="FM55" s="796"/>
      <c r="FN55" s="796"/>
      <c r="FO55" s="796"/>
      <c r="FP55" s="796"/>
      <c r="FQ55" s="796"/>
      <c r="FR55" s="796"/>
      <c r="FS55" s="796"/>
      <c r="FT55" s="796"/>
      <c r="FU55" s="796"/>
      <c r="FV55" s="796"/>
      <c r="FW55" s="796"/>
      <c r="FX55" s="796"/>
      <c r="FY55" s="796"/>
      <c r="FZ55" s="796"/>
      <c r="GA55" s="796"/>
      <c r="GB55" s="796"/>
      <c r="GC55" s="796"/>
      <c r="GD55" s="796"/>
      <c r="GE55" s="796"/>
      <c r="GF55" s="796"/>
      <c r="GG55" s="796"/>
      <c r="GH55" s="796"/>
      <c r="GI55" s="796"/>
      <c r="GJ55" s="796"/>
      <c r="GK55" s="796"/>
      <c r="GL55" s="796"/>
      <c r="GM55" s="796"/>
      <c r="GN55" s="796"/>
      <c r="GO55" s="796"/>
      <c r="GP55" s="796"/>
      <c r="GQ55" s="796"/>
      <c r="GR55" s="796"/>
      <c r="GS55" s="796"/>
      <c r="GT55" s="796"/>
      <c r="GU55" s="796"/>
      <c r="GV55" s="796"/>
      <c r="GW55" s="796"/>
      <c r="GX55" s="796"/>
      <c r="GY55" s="796"/>
      <c r="GZ55" s="796"/>
      <c r="HA55" s="796"/>
      <c r="HB55" s="796"/>
      <c r="HC55" s="796"/>
      <c r="HD55" s="796"/>
      <c r="HE55" s="796"/>
      <c r="HF55" s="796"/>
      <c r="HG55" s="796"/>
      <c r="HH55" s="796"/>
      <c r="HI55" s="796"/>
      <c r="HJ55" s="796"/>
      <c r="HK55" s="796"/>
      <c r="HL55" s="796"/>
      <c r="HM55" s="796"/>
      <c r="HN55" s="796"/>
      <c r="HO55" s="796"/>
      <c r="HP55" s="796"/>
      <c r="HQ55" s="796"/>
      <c r="HR55" s="796"/>
      <c r="HS55" s="796"/>
      <c r="HT55" s="796"/>
      <c r="HU55" s="796"/>
      <c r="HV55" s="796"/>
      <c r="HW55" s="796"/>
      <c r="HX55" s="796"/>
      <c r="HY55" s="796"/>
      <c r="HZ55" s="796"/>
      <c r="IA55" s="796"/>
      <c r="IB55" s="796"/>
      <c r="IC55" s="796"/>
      <c r="ID55" s="796"/>
      <c r="IE55" s="796"/>
      <c r="IF55" s="796"/>
      <c r="IG55" s="796"/>
      <c r="IH55" s="796"/>
      <c r="II55" s="796"/>
      <c r="IJ55" s="796"/>
      <c r="IK55" s="796"/>
      <c r="IL55" s="796"/>
      <c r="IM55" s="796"/>
      <c r="IN55" s="796"/>
      <c r="IO55" s="796"/>
      <c r="IP55" s="796"/>
      <c r="IQ55" s="796"/>
      <c r="IR55" s="796"/>
      <c r="IS55" s="796"/>
      <c r="IT55" s="796"/>
      <c r="IU55" s="796"/>
      <c r="IV55" s="796"/>
      <c r="IW55" s="796"/>
      <c r="IX55" s="796"/>
      <c r="IY55" s="796"/>
      <c r="IZ55" s="796"/>
      <c r="JA55" s="796"/>
      <c r="JB55" s="796"/>
      <c r="JC55" s="796"/>
      <c r="JD55" s="796"/>
      <c r="JE55" s="796"/>
      <c r="JF55" s="796"/>
      <c r="JG55" s="796"/>
      <c r="JH55" s="796"/>
      <c r="JI55" s="796"/>
      <c r="JJ55" s="796"/>
      <c r="JK55" s="796"/>
      <c r="JL55" s="796"/>
      <c r="JM55" s="796"/>
      <c r="JN55" s="796"/>
      <c r="JO55" s="796"/>
      <c r="JP55" s="796"/>
      <c r="JQ55" s="796"/>
      <c r="JR55" s="796"/>
      <c r="JS55" s="796"/>
      <c r="JT55" s="796"/>
      <c r="JU55" s="796"/>
      <c r="JV55" s="796"/>
      <c r="JW55" s="796"/>
      <c r="JX55" s="796"/>
      <c r="JY55" s="796"/>
      <c r="JZ55" s="796"/>
      <c r="KA55" s="796"/>
      <c r="KB55" s="796"/>
      <c r="KC55" s="796"/>
      <c r="KD55" s="796"/>
      <c r="KE55" s="796"/>
      <c r="KF55" s="796"/>
      <c r="KG55" s="796"/>
      <c r="KH55" s="796"/>
      <c r="KI55" s="796"/>
      <c r="KJ55" s="796"/>
      <c r="KK55" s="796"/>
      <c r="KL55" s="796"/>
      <c r="KM55" s="796"/>
      <c r="KN55" s="796"/>
      <c r="KO55" s="796"/>
      <c r="KP55" s="796"/>
      <c r="KQ55" s="796"/>
      <c r="KR55" s="796"/>
      <c r="KS55" s="796"/>
      <c r="KT55" s="796"/>
      <c r="KU55" s="796"/>
      <c r="KV55" s="796"/>
      <c r="KW55" s="796"/>
      <c r="KX55" s="796"/>
      <c r="KY55" s="796"/>
      <c r="KZ55" s="796"/>
      <c r="LA55" s="796"/>
      <c r="LB55" s="796"/>
      <c r="LC55" s="796"/>
      <c r="LD55" s="796"/>
      <c r="LE55" s="796"/>
      <c r="LF55" s="796"/>
      <c r="LG55" s="796"/>
      <c r="LH55" s="796"/>
      <c r="LI55" s="796"/>
      <c r="LJ55" s="796"/>
      <c r="LK55" s="796"/>
      <c r="LL55" s="796"/>
      <c r="LM55" s="796"/>
      <c r="LN55" s="796"/>
      <c r="LO55" s="796"/>
      <c r="LP55" s="796"/>
      <c r="LQ55" s="796"/>
      <c r="LR55" s="796"/>
      <c r="LS55" s="796"/>
      <c r="LT55" s="796"/>
      <c r="LU55" s="796"/>
      <c r="LV55" s="796"/>
      <c r="LW55" s="796"/>
      <c r="LX55" s="796"/>
      <c r="LY55" s="796"/>
      <c r="LZ55" s="796"/>
      <c r="MA55" s="796"/>
      <c r="MB55" s="796"/>
      <c r="MC55" s="796"/>
      <c r="MD55" s="796"/>
      <c r="ME55" s="796"/>
      <c r="MF55" s="796"/>
      <c r="MG55" s="796"/>
      <c r="MH55" s="796"/>
      <c r="MI55" s="796"/>
      <c r="MJ55" s="796"/>
      <c r="MK55" s="796"/>
      <c r="ML55" s="796"/>
      <c r="MM55" s="796"/>
      <c r="MN55" s="796"/>
      <c r="MO55" s="796"/>
      <c r="MP55" s="796"/>
      <c r="MQ55" s="796"/>
      <c r="MR55" s="796"/>
      <c r="MS55" s="796"/>
      <c r="MT55" s="796"/>
      <c r="MU55" s="796"/>
      <c r="MV55" s="796"/>
      <c r="MW55" s="796"/>
      <c r="MX55" s="796"/>
      <c r="MY55" s="796"/>
      <c r="MZ55" s="796"/>
      <c r="NA55" s="796"/>
      <c r="NB55" s="796"/>
      <c r="NC55" s="796"/>
      <c r="ND55" s="796"/>
      <c r="NE55" s="796"/>
      <c r="NF55" s="796"/>
      <c r="NG55" s="796"/>
      <c r="NH55" s="796"/>
      <c r="NI55" s="796"/>
      <c r="NJ55" s="796"/>
      <c r="NK55" s="796"/>
      <c r="NL55" s="796"/>
      <c r="NM55" s="796"/>
      <c r="NN55" s="796"/>
      <c r="NO55" s="796"/>
      <c r="NP55" s="796"/>
      <c r="NQ55" s="796"/>
      <c r="NR55" s="796"/>
      <c r="NS55" s="796"/>
      <c r="NT55" s="796"/>
      <c r="NU55" s="796"/>
      <c r="NV55" s="796"/>
      <c r="NW55" s="796"/>
      <c r="NX55" s="796"/>
      <c r="NY55" s="796"/>
      <c r="NZ55" s="796"/>
      <c r="OA55" s="796"/>
      <c r="OB55" s="796"/>
      <c r="OC55" s="796"/>
      <c r="OD55" s="796"/>
      <c r="OE55" s="796"/>
      <c r="OF55" s="796"/>
      <c r="OG55" s="796"/>
      <c r="OH55" s="796"/>
      <c r="OI55" s="796"/>
      <c r="OJ55" s="796"/>
      <c r="OK55" s="796"/>
      <c r="OL55" s="796"/>
      <c r="OM55" s="796"/>
      <c r="ON55" s="796"/>
      <c r="OO55" s="796"/>
      <c r="OP55" s="796"/>
      <c r="OQ55" s="796"/>
      <c r="OR55" s="796"/>
      <c r="OS55" s="796"/>
      <c r="OT55" s="796"/>
      <c r="OU55" s="796"/>
      <c r="OV55" s="796"/>
      <c r="OW55" s="796"/>
      <c r="OX55" s="796"/>
      <c r="OY55" s="796"/>
      <c r="OZ55" s="796"/>
      <c r="PA55" s="796"/>
      <c r="PB55" s="796"/>
      <c r="PC55" s="796"/>
      <c r="PD55" s="796"/>
      <c r="PE55" s="796"/>
      <c r="PF55" s="796"/>
      <c r="PG55" s="796"/>
      <c r="PH55" s="796"/>
      <c r="PI55" s="796"/>
      <c r="PJ55" s="796"/>
      <c r="PK55" s="796"/>
      <c r="PL55" s="796"/>
      <c r="PM55" s="796"/>
      <c r="PN55" s="796"/>
      <c r="PO55" s="796"/>
      <c r="PP55" s="796"/>
      <c r="PQ55" s="796"/>
      <c r="PR55" s="796"/>
      <c r="PS55" s="796"/>
      <c r="PT55" s="796"/>
      <c r="PU55" s="796"/>
      <c r="PV55" s="796"/>
      <c r="PW55" s="796"/>
      <c r="PX55" s="796"/>
      <c r="PY55" s="796"/>
      <c r="PZ55" s="796"/>
      <c r="QA55" s="796"/>
      <c r="QB55" s="796"/>
      <c r="QC55" s="796"/>
      <c r="QD55" s="796"/>
      <c r="QE55" s="796"/>
      <c r="QF55" s="796"/>
      <c r="QG55" s="796"/>
      <c r="QH55" s="796"/>
      <c r="QI55" s="796"/>
      <c r="QJ55" s="796"/>
      <c r="QK55" s="796"/>
      <c r="QL55" s="796"/>
      <c r="QM55" s="796"/>
      <c r="QN55" s="796"/>
      <c r="QO55" s="796"/>
      <c r="QP55" s="796"/>
      <c r="QQ55" s="796"/>
      <c r="QR55" s="796"/>
      <c r="QS55" s="796"/>
      <c r="QT55" s="796"/>
      <c r="QU55" s="796"/>
      <c r="QV55" s="796"/>
      <c r="QW55" s="796"/>
      <c r="QX55" s="796"/>
      <c r="QY55" s="796"/>
      <c r="QZ55" s="796"/>
      <c r="RA55" s="796"/>
      <c r="RB55" s="796"/>
      <c r="RC55" s="796"/>
      <c r="RD55" s="796"/>
      <c r="RE55" s="796"/>
      <c r="RF55" s="796"/>
      <c r="RG55" s="796"/>
      <c r="RH55" s="796"/>
      <c r="RI55" s="796"/>
      <c r="RJ55" s="796"/>
      <c r="RK55" s="796"/>
      <c r="RL55" s="796"/>
      <c r="RM55" s="796"/>
      <c r="RN55" s="796"/>
      <c r="RO55" s="796"/>
      <c r="RP55" s="796"/>
      <c r="RQ55" s="796"/>
      <c r="RR55" s="796"/>
      <c r="RS55" s="796"/>
      <c r="RT55" s="796"/>
      <c r="RU55" s="796"/>
      <c r="RV55" s="796"/>
      <c r="RW55" s="796"/>
      <c r="RX55" s="796"/>
      <c r="RY55" s="796"/>
      <c r="RZ55" s="796"/>
      <c r="SA55" s="796"/>
      <c r="SB55" s="796"/>
      <c r="SC55" s="796"/>
      <c r="SD55" s="796"/>
      <c r="SE55" s="796"/>
      <c r="SF55" s="796"/>
      <c r="SG55" s="796"/>
      <c r="SH55" s="796"/>
      <c r="SI55" s="796"/>
      <c r="SJ55" s="796"/>
      <c r="SK55" s="796"/>
      <c r="SL55" s="796"/>
      <c r="SM55" s="796"/>
      <c r="SN55" s="796"/>
      <c r="SO55" s="796"/>
      <c r="SP55" s="796"/>
      <c r="SQ55" s="796"/>
      <c r="SR55" s="796"/>
      <c r="SS55" s="796"/>
      <c r="ST55" s="796"/>
      <c r="SU55" s="796"/>
      <c r="SV55" s="796"/>
      <c r="SW55" s="796"/>
      <c r="SX55" s="796"/>
      <c r="SY55" s="796"/>
      <c r="SZ55" s="796"/>
      <c r="TA55" s="796"/>
      <c r="TB55" s="796"/>
      <c r="TC55" s="796"/>
      <c r="TD55" s="796"/>
      <c r="TE55" s="796"/>
      <c r="TF55" s="796"/>
      <c r="TG55" s="796"/>
      <c r="TH55" s="796"/>
      <c r="TI55" s="796"/>
      <c r="TJ55" s="796"/>
      <c r="TK55" s="796"/>
      <c r="TL55" s="796"/>
      <c r="TM55" s="796"/>
      <c r="TN55" s="796"/>
      <c r="TO55" s="796"/>
      <c r="TP55" s="796"/>
      <c r="TQ55" s="796"/>
      <c r="TR55" s="796"/>
      <c r="TS55" s="796"/>
      <c r="TT55" s="796"/>
      <c r="TU55" s="796"/>
      <c r="TV55" s="796"/>
      <c r="TW55" s="796"/>
      <c r="TX55" s="796"/>
      <c r="TY55" s="796"/>
      <c r="TZ55" s="796"/>
      <c r="UA55" s="796"/>
      <c r="UB55" s="796"/>
      <c r="UC55" s="796"/>
      <c r="UD55" s="796"/>
      <c r="UE55" s="796"/>
      <c r="UF55" s="796"/>
      <c r="UG55" s="796"/>
      <c r="UH55" s="796"/>
      <c r="UI55" s="796"/>
      <c r="UJ55" s="796"/>
      <c r="UK55" s="796"/>
      <c r="UL55" s="796"/>
      <c r="UM55" s="796"/>
      <c r="UN55" s="796"/>
      <c r="UO55" s="796"/>
      <c r="UP55" s="796"/>
      <c r="UQ55" s="796"/>
      <c r="UR55" s="796"/>
      <c r="US55" s="796"/>
      <c r="UT55" s="796"/>
      <c r="UU55" s="796"/>
      <c r="UV55" s="796"/>
      <c r="UW55" s="796"/>
      <c r="UX55" s="796"/>
      <c r="UY55" s="796"/>
      <c r="UZ55" s="796"/>
      <c r="VA55" s="796"/>
      <c r="VB55" s="796"/>
      <c r="VC55" s="796"/>
      <c r="VD55" s="796"/>
      <c r="VE55" s="796"/>
      <c r="VF55" s="796"/>
      <c r="VG55" s="796"/>
      <c r="VH55" s="796"/>
      <c r="VI55" s="796"/>
      <c r="VJ55" s="796"/>
      <c r="VK55" s="796"/>
      <c r="VL55" s="796"/>
      <c r="VM55" s="796"/>
      <c r="VN55" s="796"/>
      <c r="VO55" s="796"/>
      <c r="VP55" s="796"/>
      <c r="VQ55" s="796"/>
      <c r="VR55" s="796"/>
      <c r="VS55" s="796"/>
      <c r="VT55" s="796"/>
      <c r="VU55" s="796"/>
      <c r="VV55" s="796"/>
      <c r="VW55" s="796"/>
      <c r="VX55" s="796"/>
      <c r="VY55" s="796"/>
      <c r="VZ55" s="796"/>
      <c r="WA55" s="796"/>
      <c r="WB55" s="796"/>
      <c r="WC55" s="796"/>
      <c r="WD55" s="796"/>
      <c r="WE55" s="796"/>
      <c r="WF55" s="796"/>
      <c r="WG55" s="796"/>
      <c r="WH55" s="796"/>
      <c r="WI55" s="796"/>
      <c r="WJ55" s="796"/>
      <c r="WK55" s="796"/>
      <c r="WL55" s="796"/>
      <c r="WM55" s="796"/>
      <c r="WN55" s="796"/>
      <c r="WO55" s="796"/>
      <c r="WP55" s="796"/>
      <c r="WQ55" s="796"/>
      <c r="WR55" s="796"/>
      <c r="WS55" s="796"/>
      <c r="WT55" s="796"/>
      <c r="WU55" s="796"/>
      <c r="WV55" s="796"/>
      <c r="WW55" s="796"/>
      <c r="WX55" s="796"/>
      <c r="WY55" s="796"/>
      <c r="WZ55" s="796"/>
      <c r="XA55" s="796"/>
      <c r="XB55" s="796"/>
      <c r="XC55" s="796"/>
      <c r="XD55" s="796"/>
      <c r="XE55" s="796"/>
      <c r="XF55" s="796"/>
      <c r="XG55" s="796"/>
      <c r="XH55" s="796"/>
      <c r="XI55" s="796"/>
      <c r="XJ55" s="796"/>
      <c r="XK55" s="796"/>
      <c r="XL55" s="796"/>
      <c r="XM55" s="796"/>
      <c r="XN55" s="796"/>
      <c r="XO55" s="796"/>
      <c r="XP55" s="796"/>
      <c r="XQ55" s="796"/>
      <c r="XR55" s="796"/>
      <c r="XS55" s="796"/>
      <c r="XT55" s="796"/>
      <c r="XU55" s="796"/>
      <c r="XV55" s="796"/>
      <c r="XW55" s="796"/>
      <c r="XX55" s="796"/>
      <c r="XY55" s="796"/>
      <c r="XZ55" s="796"/>
      <c r="YA55" s="796"/>
      <c r="YB55" s="796"/>
      <c r="YC55" s="796"/>
      <c r="YD55" s="796"/>
      <c r="YE55" s="796"/>
      <c r="YF55" s="796"/>
      <c r="YG55" s="796"/>
      <c r="YH55" s="796"/>
      <c r="YI55" s="796"/>
      <c r="YJ55" s="796"/>
      <c r="YK55" s="796"/>
      <c r="YL55" s="796"/>
      <c r="YM55" s="796"/>
      <c r="YN55" s="796"/>
      <c r="YO55" s="796"/>
      <c r="YP55" s="796"/>
      <c r="YQ55" s="796"/>
      <c r="YR55" s="796"/>
      <c r="YS55" s="796"/>
      <c r="YT55" s="796"/>
      <c r="YU55" s="796"/>
      <c r="YV55" s="796"/>
      <c r="YW55" s="796"/>
      <c r="YX55" s="796"/>
      <c r="YY55" s="796"/>
      <c r="YZ55" s="796"/>
      <c r="ZA55" s="796"/>
      <c r="ZB55" s="796"/>
      <c r="ZC55" s="796"/>
      <c r="ZD55" s="796"/>
      <c r="ZE55" s="796"/>
      <c r="ZF55" s="796"/>
      <c r="ZG55" s="796"/>
      <c r="ZH55" s="796"/>
      <c r="ZI55" s="796"/>
      <c r="ZJ55" s="796"/>
      <c r="ZK55" s="796"/>
      <c r="ZL55" s="796"/>
      <c r="ZM55" s="796"/>
      <c r="ZN55" s="796"/>
      <c r="ZO55" s="796"/>
      <c r="ZP55" s="796"/>
      <c r="ZQ55" s="796"/>
      <c r="ZR55" s="796"/>
      <c r="ZS55" s="796"/>
      <c r="ZT55" s="796"/>
      <c r="ZU55" s="796"/>
      <c r="ZV55" s="796"/>
      <c r="ZW55" s="796"/>
      <c r="ZX55" s="796"/>
      <c r="ZY55" s="796"/>
      <c r="ZZ55" s="796"/>
    </row>
    <row r="56" spans="1:702" s="886" customFormat="1">
      <c r="A56" s="796"/>
      <c r="B56" s="796"/>
      <c r="C56" s="796"/>
      <c r="D56" s="885"/>
      <c r="E56" s="796"/>
      <c r="F56" s="796"/>
      <c r="G56" s="796"/>
      <c r="H56" s="796"/>
      <c r="I56" s="796"/>
      <c r="J56" s="796"/>
      <c r="K56" s="796"/>
      <c r="L56" s="796"/>
      <c r="M56" s="796"/>
      <c r="N56" s="796"/>
      <c r="O56" s="796"/>
      <c r="P56" s="796"/>
      <c r="Q56" s="796"/>
      <c r="R56" s="796"/>
      <c r="S56" s="796"/>
      <c r="T56" s="796"/>
      <c r="U56" s="796"/>
      <c r="V56" s="796"/>
      <c r="W56" s="796"/>
      <c r="X56" s="796"/>
      <c r="Y56" s="796"/>
      <c r="Z56" s="796"/>
      <c r="AA56" s="796"/>
      <c r="AB56" s="796"/>
      <c r="AC56" s="796"/>
      <c r="AD56" s="796"/>
      <c r="AE56" s="796"/>
      <c r="AF56" s="796"/>
      <c r="AG56" s="796"/>
      <c r="AH56" s="796"/>
      <c r="AI56" s="796"/>
      <c r="AJ56" s="796"/>
      <c r="AK56" s="796"/>
      <c r="AL56" s="796"/>
      <c r="AM56" s="796"/>
      <c r="AN56" s="796"/>
      <c r="AO56" s="796"/>
      <c r="AP56" s="796"/>
      <c r="AQ56" s="796"/>
      <c r="AR56" s="796"/>
      <c r="AS56" s="796"/>
      <c r="AT56" s="796"/>
      <c r="AU56" s="796"/>
      <c r="AV56" s="796"/>
      <c r="AW56" s="796"/>
      <c r="AX56" s="796"/>
      <c r="AY56" s="796"/>
      <c r="AZ56" s="796"/>
      <c r="BA56" s="796"/>
      <c r="BB56" s="796"/>
      <c r="BC56" s="796"/>
      <c r="BD56" s="796"/>
      <c r="BE56" s="796"/>
      <c r="BF56" s="796"/>
      <c r="BG56" s="796"/>
      <c r="BH56" s="796"/>
      <c r="BI56" s="796"/>
      <c r="BJ56" s="796"/>
      <c r="BK56" s="796"/>
      <c r="BL56" s="796"/>
      <c r="BM56" s="796"/>
      <c r="BN56" s="796"/>
      <c r="BO56" s="796"/>
      <c r="BP56" s="796"/>
      <c r="BQ56" s="796"/>
      <c r="BR56" s="796"/>
      <c r="BS56" s="796"/>
      <c r="BT56" s="796"/>
      <c r="BU56" s="796"/>
      <c r="BV56" s="796"/>
      <c r="BW56" s="796"/>
      <c r="BX56" s="796"/>
      <c r="BY56" s="796"/>
      <c r="BZ56" s="796"/>
      <c r="CA56" s="796"/>
      <c r="CB56" s="796"/>
      <c r="CC56" s="796"/>
      <c r="CD56" s="796"/>
      <c r="CE56" s="796"/>
      <c r="CF56" s="796"/>
      <c r="CG56" s="796"/>
      <c r="CH56" s="796"/>
      <c r="CI56" s="796"/>
      <c r="CJ56" s="796"/>
      <c r="CK56" s="796"/>
      <c r="CL56" s="796"/>
      <c r="CM56" s="796"/>
      <c r="CN56" s="796"/>
      <c r="CO56" s="796"/>
      <c r="CP56" s="796"/>
      <c r="CQ56" s="796"/>
      <c r="CR56" s="796"/>
      <c r="CS56" s="796"/>
      <c r="CT56" s="796"/>
      <c r="CU56" s="796"/>
      <c r="CV56" s="796"/>
      <c r="CW56" s="796"/>
      <c r="CX56" s="796"/>
      <c r="CY56" s="796"/>
      <c r="CZ56" s="796"/>
      <c r="DA56" s="796"/>
      <c r="DB56" s="796"/>
      <c r="DC56" s="796"/>
      <c r="DD56" s="796"/>
      <c r="DE56" s="796"/>
      <c r="DF56" s="796"/>
      <c r="DG56" s="796"/>
      <c r="DH56" s="796"/>
      <c r="DI56" s="796"/>
      <c r="DJ56" s="796"/>
      <c r="DK56" s="796"/>
      <c r="DL56" s="796"/>
      <c r="DM56" s="796"/>
      <c r="DN56" s="796"/>
      <c r="DO56" s="796"/>
      <c r="DP56" s="796"/>
      <c r="DQ56" s="796"/>
      <c r="DR56" s="796"/>
      <c r="DS56" s="796"/>
      <c r="DT56" s="796"/>
      <c r="DU56" s="796"/>
      <c r="DV56" s="796"/>
      <c r="DW56" s="796"/>
      <c r="DX56" s="796"/>
      <c r="DY56" s="796"/>
      <c r="DZ56" s="796"/>
      <c r="EA56" s="796"/>
      <c r="EB56" s="796"/>
      <c r="EC56" s="796"/>
      <c r="ED56" s="796"/>
      <c r="EE56" s="796"/>
      <c r="EF56" s="796"/>
      <c r="EG56" s="796"/>
      <c r="EH56" s="796"/>
      <c r="EI56" s="796"/>
      <c r="EJ56" s="796"/>
      <c r="EK56" s="796"/>
      <c r="EL56" s="796"/>
      <c r="EM56" s="796"/>
      <c r="EN56" s="796"/>
      <c r="EO56" s="796"/>
      <c r="EP56" s="796"/>
      <c r="EQ56" s="796"/>
      <c r="ER56" s="796"/>
      <c r="ES56" s="796"/>
      <c r="ET56" s="796"/>
      <c r="EU56" s="796"/>
      <c r="EV56" s="796"/>
      <c r="EW56" s="796"/>
      <c r="EX56" s="796"/>
      <c r="EY56" s="796"/>
      <c r="EZ56" s="796"/>
      <c r="FA56" s="796"/>
      <c r="FB56" s="796"/>
      <c r="FC56" s="796"/>
      <c r="FD56" s="796"/>
      <c r="FE56" s="796"/>
      <c r="FF56" s="796"/>
      <c r="FG56" s="796"/>
      <c r="FH56" s="796"/>
      <c r="FI56" s="796"/>
      <c r="FJ56" s="796"/>
      <c r="FK56" s="796"/>
      <c r="FL56" s="796"/>
      <c r="FM56" s="796"/>
      <c r="FN56" s="796"/>
      <c r="FO56" s="796"/>
      <c r="FP56" s="796"/>
      <c r="FQ56" s="796"/>
      <c r="FR56" s="796"/>
      <c r="FS56" s="796"/>
      <c r="FT56" s="796"/>
      <c r="FU56" s="796"/>
      <c r="FV56" s="796"/>
      <c r="FW56" s="796"/>
      <c r="FX56" s="796"/>
      <c r="FY56" s="796"/>
      <c r="FZ56" s="796"/>
      <c r="GA56" s="796"/>
      <c r="GB56" s="796"/>
      <c r="GC56" s="796"/>
      <c r="GD56" s="796"/>
      <c r="GE56" s="796"/>
      <c r="GF56" s="796"/>
      <c r="GG56" s="796"/>
      <c r="GH56" s="796"/>
      <c r="GI56" s="796"/>
      <c r="GJ56" s="796"/>
      <c r="GK56" s="796"/>
      <c r="GL56" s="796"/>
      <c r="GM56" s="796"/>
      <c r="GN56" s="796"/>
      <c r="GO56" s="796"/>
      <c r="GP56" s="796"/>
      <c r="GQ56" s="796"/>
      <c r="GR56" s="796"/>
      <c r="GS56" s="796"/>
      <c r="GT56" s="796"/>
      <c r="GU56" s="796"/>
      <c r="GV56" s="796"/>
      <c r="GW56" s="796"/>
      <c r="GX56" s="796"/>
      <c r="GY56" s="796"/>
      <c r="GZ56" s="796"/>
      <c r="HA56" s="796"/>
      <c r="HB56" s="796"/>
      <c r="HC56" s="796"/>
      <c r="HD56" s="796"/>
      <c r="HE56" s="796"/>
      <c r="HF56" s="796"/>
      <c r="HG56" s="796"/>
      <c r="HH56" s="796"/>
      <c r="HI56" s="796"/>
      <c r="HJ56" s="796"/>
      <c r="HK56" s="796"/>
      <c r="HL56" s="796"/>
      <c r="HM56" s="796"/>
      <c r="HN56" s="796"/>
      <c r="HO56" s="796"/>
      <c r="HP56" s="796"/>
      <c r="HQ56" s="796"/>
      <c r="HR56" s="796"/>
      <c r="HS56" s="796"/>
      <c r="HT56" s="796"/>
      <c r="HU56" s="796"/>
      <c r="HV56" s="796"/>
      <c r="HW56" s="796"/>
      <c r="HX56" s="796"/>
      <c r="HY56" s="796"/>
      <c r="HZ56" s="796"/>
      <c r="IA56" s="796"/>
      <c r="IB56" s="796"/>
      <c r="IC56" s="796"/>
      <c r="ID56" s="796"/>
      <c r="IE56" s="796"/>
      <c r="IF56" s="796"/>
      <c r="IG56" s="796"/>
      <c r="IH56" s="796"/>
      <c r="II56" s="796"/>
      <c r="IJ56" s="796"/>
      <c r="IK56" s="796"/>
      <c r="IL56" s="796"/>
      <c r="IM56" s="796"/>
      <c r="IN56" s="796"/>
      <c r="IO56" s="796"/>
      <c r="IP56" s="796"/>
      <c r="IQ56" s="796"/>
      <c r="IR56" s="796"/>
      <c r="IS56" s="796"/>
      <c r="IT56" s="796"/>
      <c r="IU56" s="796"/>
      <c r="IV56" s="796"/>
      <c r="IW56" s="796"/>
      <c r="IX56" s="796"/>
      <c r="IY56" s="796"/>
      <c r="IZ56" s="796"/>
      <c r="JA56" s="796"/>
      <c r="JB56" s="796"/>
      <c r="JC56" s="796"/>
      <c r="JD56" s="796"/>
      <c r="JE56" s="796"/>
      <c r="JF56" s="796"/>
      <c r="JG56" s="796"/>
      <c r="JH56" s="796"/>
      <c r="JI56" s="796"/>
      <c r="JJ56" s="796"/>
      <c r="JK56" s="796"/>
      <c r="JL56" s="796"/>
      <c r="JM56" s="796"/>
      <c r="JN56" s="796"/>
      <c r="JO56" s="796"/>
      <c r="JP56" s="796"/>
      <c r="JQ56" s="796"/>
      <c r="JR56" s="796"/>
      <c r="JS56" s="796"/>
      <c r="JT56" s="796"/>
      <c r="JU56" s="796"/>
      <c r="JV56" s="796"/>
      <c r="JW56" s="796"/>
      <c r="JX56" s="796"/>
      <c r="JY56" s="796"/>
      <c r="JZ56" s="796"/>
      <c r="KA56" s="796"/>
      <c r="KB56" s="796"/>
      <c r="KC56" s="796"/>
      <c r="KD56" s="796"/>
      <c r="KE56" s="796"/>
      <c r="KF56" s="796"/>
      <c r="KG56" s="796"/>
      <c r="KH56" s="796"/>
      <c r="KI56" s="796"/>
      <c r="KJ56" s="796"/>
      <c r="KK56" s="796"/>
      <c r="KL56" s="796"/>
      <c r="KM56" s="796"/>
      <c r="KN56" s="796"/>
      <c r="KO56" s="796"/>
      <c r="KP56" s="796"/>
      <c r="KQ56" s="796"/>
      <c r="KR56" s="796"/>
      <c r="KS56" s="796"/>
      <c r="KT56" s="796"/>
      <c r="KU56" s="796"/>
      <c r="KV56" s="796"/>
      <c r="KW56" s="796"/>
      <c r="KX56" s="796"/>
      <c r="KY56" s="796"/>
      <c r="KZ56" s="796"/>
      <c r="LA56" s="796"/>
      <c r="LB56" s="796"/>
      <c r="LC56" s="796"/>
      <c r="LD56" s="796"/>
      <c r="LE56" s="796"/>
      <c r="LF56" s="796"/>
      <c r="LG56" s="796"/>
      <c r="LH56" s="796"/>
      <c r="LI56" s="796"/>
      <c r="LJ56" s="796"/>
      <c r="LK56" s="796"/>
      <c r="LL56" s="796"/>
      <c r="LM56" s="796"/>
      <c r="LN56" s="796"/>
      <c r="LO56" s="796"/>
      <c r="LP56" s="796"/>
      <c r="LQ56" s="796"/>
      <c r="LR56" s="796"/>
      <c r="LS56" s="796"/>
      <c r="LT56" s="796"/>
      <c r="LU56" s="796"/>
      <c r="LV56" s="796"/>
      <c r="LW56" s="796"/>
      <c r="LX56" s="796"/>
      <c r="LY56" s="796"/>
      <c r="LZ56" s="796"/>
      <c r="MA56" s="796"/>
      <c r="MB56" s="796"/>
      <c r="MC56" s="796"/>
      <c r="MD56" s="796"/>
      <c r="ME56" s="796"/>
      <c r="MF56" s="796"/>
      <c r="MG56" s="796"/>
      <c r="MH56" s="796"/>
      <c r="MI56" s="796"/>
      <c r="MJ56" s="796"/>
      <c r="MK56" s="796"/>
      <c r="ML56" s="796"/>
      <c r="MM56" s="796"/>
      <c r="MN56" s="796"/>
      <c r="MO56" s="796"/>
      <c r="MP56" s="796"/>
      <c r="MQ56" s="796"/>
      <c r="MR56" s="796"/>
      <c r="MS56" s="796"/>
      <c r="MT56" s="796"/>
      <c r="MU56" s="796"/>
      <c r="MV56" s="796"/>
      <c r="MW56" s="796"/>
      <c r="MX56" s="796"/>
      <c r="MY56" s="796"/>
      <c r="MZ56" s="796"/>
      <c r="NA56" s="796"/>
      <c r="NB56" s="796"/>
      <c r="NC56" s="796"/>
      <c r="ND56" s="796"/>
      <c r="NE56" s="796"/>
      <c r="NF56" s="796"/>
      <c r="NG56" s="796"/>
      <c r="NH56" s="796"/>
      <c r="NI56" s="796"/>
      <c r="NJ56" s="796"/>
      <c r="NK56" s="796"/>
      <c r="NL56" s="796"/>
      <c r="NM56" s="796"/>
      <c r="NN56" s="796"/>
      <c r="NO56" s="796"/>
      <c r="NP56" s="796"/>
      <c r="NQ56" s="796"/>
      <c r="NR56" s="796"/>
      <c r="NS56" s="796"/>
      <c r="NT56" s="796"/>
      <c r="NU56" s="796"/>
      <c r="NV56" s="796"/>
      <c r="NW56" s="796"/>
      <c r="NX56" s="796"/>
      <c r="NY56" s="796"/>
      <c r="NZ56" s="796"/>
      <c r="OA56" s="796"/>
      <c r="OB56" s="796"/>
      <c r="OC56" s="796"/>
      <c r="OD56" s="796"/>
      <c r="OE56" s="796"/>
      <c r="OF56" s="796"/>
      <c r="OG56" s="796"/>
      <c r="OH56" s="796"/>
      <c r="OI56" s="796"/>
      <c r="OJ56" s="796"/>
      <c r="OK56" s="796"/>
      <c r="OL56" s="796"/>
      <c r="OM56" s="796"/>
      <c r="ON56" s="796"/>
      <c r="OO56" s="796"/>
      <c r="OP56" s="796"/>
      <c r="OQ56" s="796"/>
      <c r="OR56" s="796"/>
      <c r="OS56" s="796"/>
      <c r="OT56" s="796"/>
      <c r="OU56" s="796"/>
      <c r="OV56" s="796"/>
      <c r="OW56" s="796"/>
      <c r="OX56" s="796"/>
      <c r="OY56" s="796"/>
      <c r="OZ56" s="796"/>
      <c r="PA56" s="796"/>
      <c r="PB56" s="796"/>
      <c r="PC56" s="796"/>
      <c r="PD56" s="796"/>
      <c r="PE56" s="796"/>
      <c r="PF56" s="796"/>
      <c r="PG56" s="796"/>
      <c r="PH56" s="796"/>
      <c r="PI56" s="796"/>
      <c r="PJ56" s="796"/>
      <c r="PK56" s="796"/>
      <c r="PL56" s="796"/>
      <c r="PM56" s="796"/>
      <c r="PN56" s="796"/>
      <c r="PO56" s="796"/>
      <c r="PP56" s="796"/>
      <c r="PQ56" s="796"/>
      <c r="PR56" s="796"/>
      <c r="PS56" s="796"/>
      <c r="PT56" s="796"/>
      <c r="PU56" s="796"/>
      <c r="PV56" s="796"/>
      <c r="PW56" s="796"/>
      <c r="PX56" s="796"/>
      <c r="PY56" s="796"/>
      <c r="PZ56" s="796"/>
      <c r="QA56" s="796"/>
      <c r="QB56" s="796"/>
      <c r="QC56" s="796"/>
      <c r="QD56" s="796"/>
      <c r="QE56" s="796"/>
      <c r="QF56" s="796"/>
      <c r="QG56" s="796"/>
      <c r="QH56" s="796"/>
      <c r="QI56" s="796"/>
      <c r="QJ56" s="796"/>
      <c r="QK56" s="796"/>
      <c r="QL56" s="796"/>
      <c r="QM56" s="796"/>
      <c r="QN56" s="796"/>
      <c r="QO56" s="796"/>
      <c r="QP56" s="796"/>
      <c r="QQ56" s="796"/>
      <c r="QR56" s="796"/>
      <c r="QS56" s="796"/>
      <c r="QT56" s="796"/>
      <c r="QU56" s="796"/>
      <c r="QV56" s="796"/>
      <c r="QW56" s="796"/>
      <c r="QX56" s="796"/>
      <c r="QY56" s="796"/>
      <c r="QZ56" s="796"/>
      <c r="RA56" s="796"/>
      <c r="RB56" s="796"/>
      <c r="RC56" s="796"/>
      <c r="RD56" s="796"/>
      <c r="RE56" s="796"/>
      <c r="RF56" s="796"/>
      <c r="RG56" s="796"/>
      <c r="RH56" s="796"/>
      <c r="RI56" s="796"/>
      <c r="RJ56" s="796"/>
      <c r="RK56" s="796"/>
      <c r="RL56" s="796"/>
      <c r="RM56" s="796"/>
      <c r="RN56" s="796"/>
      <c r="RO56" s="796"/>
      <c r="RP56" s="796"/>
      <c r="RQ56" s="796"/>
      <c r="RR56" s="796"/>
      <c r="RS56" s="796"/>
      <c r="RT56" s="796"/>
      <c r="RU56" s="796"/>
      <c r="RV56" s="796"/>
      <c r="RW56" s="796"/>
      <c r="RX56" s="796"/>
      <c r="RY56" s="796"/>
      <c r="RZ56" s="796"/>
      <c r="SA56" s="796"/>
      <c r="SB56" s="796"/>
      <c r="SC56" s="796"/>
      <c r="SD56" s="796"/>
      <c r="SE56" s="796"/>
      <c r="SF56" s="796"/>
      <c r="SG56" s="796"/>
      <c r="SH56" s="796"/>
      <c r="SI56" s="796"/>
      <c r="SJ56" s="796"/>
      <c r="SK56" s="796"/>
      <c r="SL56" s="796"/>
      <c r="SM56" s="796"/>
      <c r="SN56" s="796"/>
      <c r="SO56" s="796"/>
      <c r="SP56" s="796"/>
      <c r="SQ56" s="796"/>
      <c r="SR56" s="796"/>
      <c r="SS56" s="796"/>
      <c r="ST56" s="796"/>
      <c r="SU56" s="796"/>
      <c r="SV56" s="796"/>
      <c r="SW56" s="796"/>
      <c r="SX56" s="796"/>
      <c r="SY56" s="796"/>
      <c r="SZ56" s="796"/>
      <c r="TA56" s="796"/>
      <c r="TB56" s="796"/>
      <c r="TC56" s="796"/>
      <c r="TD56" s="796"/>
      <c r="TE56" s="796"/>
      <c r="TF56" s="796"/>
      <c r="TG56" s="796"/>
      <c r="TH56" s="796"/>
      <c r="TI56" s="796"/>
      <c r="TJ56" s="796"/>
      <c r="TK56" s="796"/>
      <c r="TL56" s="796"/>
      <c r="TM56" s="796"/>
      <c r="TN56" s="796"/>
      <c r="TO56" s="796"/>
      <c r="TP56" s="796"/>
      <c r="TQ56" s="796"/>
      <c r="TR56" s="796"/>
      <c r="TS56" s="796"/>
      <c r="TT56" s="796"/>
      <c r="TU56" s="796"/>
      <c r="TV56" s="796"/>
      <c r="TW56" s="796"/>
      <c r="TX56" s="796"/>
      <c r="TY56" s="796"/>
      <c r="TZ56" s="796"/>
      <c r="UA56" s="796"/>
      <c r="UB56" s="796"/>
      <c r="UC56" s="796"/>
      <c r="UD56" s="796"/>
      <c r="UE56" s="796"/>
      <c r="UF56" s="796"/>
      <c r="UG56" s="796"/>
      <c r="UH56" s="796"/>
      <c r="UI56" s="796"/>
      <c r="UJ56" s="796"/>
      <c r="UK56" s="796"/>
      <c r="UL56" s="796"/>
      <c r="UM56" s="796"/>
      <c r="UN56" s="796"/>
      <c r="UO56" s="796"/>
      <c r="UP56" s="796"/>
      <c r="UQ56" s="796"/>
      <c r="UR56" s="796"/>
      <c r="US56" s="796"/>
      <c r="UT56" s="796"/>
      <c r="UU56" s="796"/>
      <c r="UV56" s="796"/>
      <c r="UW56" s="796"/>
      <c r="UX56" s="796"/>
      <c r="UY56" s="796"/>
      <c r="UZ56" s="796"/>
      <c r="VA56" s="796"/>
      <c r="VB56" s="796"/>
      <c r="VC56" s="796"/>
      <c r="VD56" s="796"/>
      <c r="VE56" s="796"/>
      <c r="VF56" s="796"/>
      <c r="VG56" s="796"/>
      <c r="VH56" s="796"/>
      <c r="VI56" s="796"/>
      <c r="VJ56" s="796"/>
      <c r="VK56" s="796"/>
      <c r="VL56" s="796"/>
      <c r="VM56" s="796"/>
      <c r="VN56" s="796"/>
      <c r="VO56" s="796"/>
      <c r="VP56" s="796"/>
      <c r="VQ56" s="796"/>
      <c r="VR56" s="796"/>
      <c r="VS56" s="796"/>
      <c r="VT56" s="796"/>
      <c r="VU56" s="796"/>
      <c r="VV56" s="796"/>
      <c r="VW56" s="796"/>
      <c r="VX56" s="796"/>
      <c r="VY56" s="796"/>
      <c r="VZ56" s="796"/>
      <c r="WA56" s="796"/>
      <c r="WB56" s="796"/>
      <c r="WC56" s="796"/>
      <c r="WD56" s="796"/>
      <c r="WE56" s="796"/>
      <c r="WF56" s="796"/>
      <c r="WG56" s="796"/>
      <c r="WH56" s="796"/>
      <c r="WI56" s="796"/>
      <c r="WJ56" s="796"/>
      <c r="WK56" s="796"/>
      <c r="WL56" s="796"/>
      <c r="WM56" s="796"/>
      <c r="WN56" s="796"/>
      <c r="WO56" s="796"/>
      <c r="WP56" s="796"/>
      <c r="WQ56" s="796"/>
      <c r="WR56" s="796"/>
      <c r="WS56" s="796"/>
      <c r="WT56" s="796"/>
      <c r="WU56" s="796"/>
      <c r="WV56" s="796"/>
      <c r="WW56" s="796"/>
      <c r="WX56" s="796"/>
      <c r="WY56" s="796"/>
      <c r="WZ56" s="796"/>
      <c r="XA56" s="796"/>
      <c r="XB56" s="796"/>
      <c r="XC56" s="796"/>
      <c r="XD56" s="796"/>
      <c r="XE56" s="796"/>
      <c r="XF56" s="796"/>
      <c r="XG56" s="796"/>
      <c r="XH56" s="796"/>
      <c r="XI56" s="796"/>
      <c r="XJ56" s="796"/>
      <c r="XK56" s="796"/>
      <c r="XL56" s="796"/>
      <c r="XM56" s="796"/>
      <c r="XN56" s="796"/>
      <c r="XO56" s="796"/>
      <c r="XP56" s="796"/>
      <c r="XQ56" s="796"/>
      <c r="XR56" s="796"/>
      <c r="XS56" s="796"/>
      <c r="XT56" s="796"/>
      <c r="XU56" s="796"/>
      <c r="XV56" s="796"/>
      <c r="XW56" s="796"/>
      <c r="XX56" s="796"/>
      <c r="XY56" s="796"/>
      <c r="XZ56" s="796"/>
      <c r="YA56" s="796"/>
      <c r="YB56" s="796"/>
      <c r="YC56" s="796"/>
      <c r="YD56" s="796"/>
      <c r="YE56" s="796"/>
      <c r="YF56" s="796"/>
      <c r="YG56" s="796"/>
      <c r="YH56" s="796"/>
      <c r="YI56" s="796"/>
      <c r="YJ56" s="796"/>
      <c r="YK56" s="796"/>
      <c r="YL56" s="796"/>
      <c r="YM56" s="796"/>
      <c r="YN56" s="796"/>
      <c r="YO56" s="796"/>
      <c r="YP56" s="796"/>
      <c r="YQ56" s="796"/>
      <c r="YR56" s="796"/>
      <c r="YS56" s="796"/>
      <c r="YT56" s="796"/>
      <c r="YU56" s="796"/>
      <c r="YV56" s="796"/>
      <c r="YW56" s="796"/>
      <c r="YX56" s="796"/>
      <c r="YY56" s="796"/>
      <c r="YZ56" s="796"/>
      <c r="ZA56" s="796"/>
      <c r="ZB56" s="796"/>
      <c r="ZC56" s="796"/>
      <c r="ZD56" s="796"/>
      <c r="ZE56" s="796"/>
      <c r="ZF56" s="796"/>
      <c r="ZG56" s="796"/>
      <c r="ZH56" s="796"/>
      <c r="ZI56" s="796"/>
      <c r="ZJ56" s="796"/>
      <c r="ZK56" s="796"/>
      <c r="ZL56" s="796"/>
      <c r="ZM56" s="796"/>
      <c r="ZN56" s="796"/>
      <c r="ZO56" s="796"/>
      <c r="ZP56" s="796"/>
      <c r="ZQ56" s="796"/>
      <c r="ZR56" s="796"/>
      <c r="ZS56" s="796"/>
      <c r="ZT56" s="796"/>
      <c r="ZU56" s="796"/>
      <c r="ZV56" s="796"/>
      <c r="ZW56" s="796"/>
      <c r="ZX56" s="796"/>
      <c r="ZY56" s="796"/>
      <c r="ZZ56" s="796"/>
    </row>
    <row r="57" spans="1:702" s="886" customFormat="1">
      <c r="A57" s="796"/>
      <c r="B57" s="796"/>
      <c r="C57" s="796"/>
      <c r="D57" s="885"/>
      <c r="E57" s="796"/>
      <c r="F57" s="796"/>
      <c r="G57" s="796"/>
      <c r="H57" s="796"/>
      <c r="I57" s="796"/>
      <c r="J57" s="796"/>
      <c r="K57" s="796"/>
      <c r="L57" s="796"/>
      <c r="M57" s="796"/>
      <c r="N57" s="796"/>
      <c r="O57" s="796"/>
      <c r="P57" s="796"/>
      <c r="Q57" s="796"/>
      <c r="R57" s="796"/>
      <c r="S57" s="796"/>
      <c r="T57" s="796"/>
      <c r="U57" s="796"/>
      <c r="V57" s="796"/>
      <c r="W57" s="796"/>
      <c r="X57" s="796"/>
      <c r="Y57" s="796"/>
      <c r="Z57" s="796"/>
      <c r="AA57" s="796"/>
      <c r="AB57" s="796"/>
      <c r="AC57" s="796"/>
      <c r="AD57" s="796"/>
      <c r="AE57" s="796"/>
      <c r="AF57" s="796"/>
      <c r="AG57" s="796"/>
      <c r="AH57" s="796"/>
      <c r="AI57" s="796"/>
      <c r="AJ57" s="796"/>
      <c r="AK57" s="796"/>
      <c r="AL57" s="796"/>
      <c r="AM57" s="796"/>
      <c r="AN57" s="796"/>
      <c r="AO57" s="796"/>
      <c r="AP57" s="796"/>
      <c r="AQ57" s="796"/>
      <c r="AR57" s="796"/>
      <c r="AS57" s="796"/>
      <c r="AT57" s="796"/>
      <c r="AU57" s="796"/>
      <c r="AV57" s="796"/>
      <c r="AW57" s="796"/>
      <c r="AX57" s="796"/>
      <c r="AY57" s="796"/>
      <c r="AZ57" s="796"/>
      <c r="BA57" s="796"/>
      <c r="BB57" s="796"/>
      <c r="BC57" s="796"/>
      <c r="BD57" s="796"/>
      <c r="BE57" s="796"/>
      <c r="BF57" s="796"/>
      <c r="BG57" s="796"/>
      <c r="BH57" s="796"/>
      <c r="BI57" s="796"/>
      <c r="BJ57" s="796"/>
      <c r="BK57" s="796"/>
      <c r="BL57" s="796"/>
      <c r="BM57" s="796"/>
      <c r="BN57" s="796"/>
      <c r="BO57" s="796"/>
      <c r="BP57" s="796"/>
      <c r="BQ57" s="796"/>
      <c r="BR57" s="796"/>
      <c r="BS57" s="796"/>
      <c r="BT57" s="796"/>
      <c r="BU57" s="796"/>
      <c r="BV57" s="796"/>
      <c r="BW57" s="796"/>
      <c r="BX57" s="796"/>
      <c r="BY57" s="796"/>
      <c r="BZ57" s="796"/>
      <c r="CA57" s="796"/>
      <c r="CB57" s="796"/>
      <c r="CC57" s="796"/>
      <c r="CD57" s="796"/>
      <c r="CE57" s="796"/>
      <c r="CF57" s="796"/>
      <c r="CG57" s="796"/>
      <c r="CH57" s="796"/>
      <c r="CI57" s="796"/>
      <c r="CJ57" s="796"/>
      <c r="CK57" s="796"/>
      <c r="CL57" s="796"/>
      <c r="CM57" s="796"/>
      <c r="CN57" s="796"/>
      <c r="CO57" s="796"/>
      <c r="CP57" s="796"/>
      <c r="CQ57" s="796"/>
      <c r="CR57" s="796"/>
      <c r="CS57" s="796"/>
      <c r="CT57" s="796"/>
      <c r="CU57" s="796"/>
      <c r="CV57" s="796"/>
      <c r="CW57" s="796"/>
      <c r="CX57" s="796"/>
      <c r="CY57" s="796"/>
      <c r="CZ57" s="796"/>
      <c r="DA57" s="796"/>
      <c r="DB57" s="796"/>
      <c r="DC57" s="796"/>
      <c r="DD57" s="796"/>
      <c r="DE57" s="796"/>
      <c r="DF57" s="796"/>
      <c r="DG57" s="796"/>
      <c r="DH57" s="796"/>
      <c r="DI57" s="796"/>
      <c r="DJ57" s="796"/>
      <c r="DK57" s="796"/>
      <c r="DL57" s="796"/>
      <c r="DM57" s="796"/>
      <c r="DN57" s="796"/>
      <c r="DO57" s="796"/>
      <c r="DP57" s="796"/>
      <c r="DQ57" s="796"/>
      <c r="DR57" s="796"/>
      <c r="DS57" s="796"/>
      <c r="DT57" s="796"/>
      <c r="DU57" s="796"/>
      <c r="DV57" s="796"/>
      <c r="DW57" s="796"/>
      <c r="DX57" s="796"/>
      <c r="DY57" s="796"/>
      <c r="DZ57" s="796"/>
      <c r="EA57" s="796"/>
      <c r="EB57" s="796"/>
      <c r="EC57" s="796"/>
      <c r="ED57" s="796"/>
      <c r="EE57" s="796"/>
      <c r="EF57" s="796"/>
      <c r="EG57" s="796"/>
      <c r="EH57" s="796"/>
      <c r="EI57" s="796"/>
      <c r="EJ57" s="796"/>
      <c r="EK57" s="796"/>
      <c r="EL57" s="796"/>
      <c r="EM57" s="796"/>
      <c r="EN57" s="796"/>
      <c r="EO57" s="796"/>
      <c r="EP57" s="796"/>
      <c r="EQ57" s="796"/>
      <c r="ER57" s="796"/>
      <c r="ES57" s="796"/>
      <c r="ET57" s="796"/>
      <c r="EU57" s="796"/>
      <c r="EV57" s="796"/>
      <c r="EW57" s="796"/>
      <c r="EX57" s="796"/>
      <c r="EY57" s="796"/>
      <c r="EZ57" s="796"/>
      <c r="FA57" s="796"/>
      <c r="FB57" s="796"/>
      <c r="FC57" s="796"/>
      <c r="FD57" s="796"/>
      <c r="FE57" s="796"/>
      <c r="FF57" s="796"/>
      <c r="FG57" s="796"/>
      <c r="FH57" s="796"/>
      <c r="FI57" s="796"/>
      <c r="FJ57" s="796"/>
      <c r="FK57" s="796"/>
      <c r="FL57" s="796"/>
      <c r="FM57" s="796"/>
      <c r="FN57" s="796"/>
      <c r="FO57" s="796"/>
      <c r="FP57" s="796"/>
      <c r="FQ57" s="796"/>
      <c r="FR57" s="796"/>
      <c r="FS57" s="796"/>
      <c r="FT57" s="796"/>
      <c r="FU57" s="796"/>
      <c r="FV57" s="796"/>
      <c r="FW57" s="796"/>
      <c r="FX57" s="796"/>
      <c r="FY57" s="796"/>
      <c r="FZ57" s="796"/>
      <c r="GA57" s="796"/>
      <c r="GB57" s="796"/>
      <c r="GC57" s="796"/>
      <c r="GD57" s="796"/>
      <c r="GE57" s="796"/>
      <c r="GF57" s="796"/>
      <c r="GG57" s="796"/>
      <c r="GH57" s="796"/>
      <c r="GI57" s="796"/>
      <c r="GJ57" s="796"/>
      <c r="GK57" s="796"/>
      <c r="GL57" s="796"/>
      <c r="GM57" s="796"/>
      <c r="GN57" s="796"/>
      <c r="GO57" s="796"/>
      <c r="GP57" s="796"/>
      <c r="GQ57" s="796"/>
      <c r="GR57" s="796"/>
      <c r="GS57" s="796"/>
      <c r="GT57" s="796"/>
      <c r="GU57" s="796"/>
      <c r="GV57" s="796"/>
      <c r="GW57" s="796"/>
      <c r="GX57" s="796"/>
      <c r="GY57" s="796"/>
      <c r="GZ57" s="796"/>
      <c r="HA57" s="796"/>
      <c r="HB57" s="796"/>
      <c r="HC57" s="796"/>
      <c r="HD57" s="796"/>
      <c r="HE57" s="796"/>
      <c r="HF57" s="796"/>
      <c r="HG57" s="796"/>
      <c r="HH57" s="796"/>
      <c r="HI57" s="796"/>
      <c r="HJ57" s="796"/>
      <c r="HK57" s="796"/>
      <c r="HL57" s="796"/>
      <c r="HM57" s="796"/>
      <c r="HN57" s="796"/>
      <c r="HO57" s="796"/>
      <c r="HP57" s="796"/>
      <c r="HQ57" s="796"/>
      <c r="HR57" s="796"/>
      <c r="HS57" s="796"/>
      <c r="HT57" s="796"/>
      <c r="HU57" s="796"/>
      <c r="HV57" s="796"/>
      <c r="HW57" s="796"/>
      <c r="HX57" s="796"/>
      <c r="HY57" s="796"/>
      <c r="HZ57" s="796"/>
      <c r="IA57" s="796"/>
      <c r="IB57" s="796"/>
      <c r="IC57" s="796"/>
      <c r="ID57" s="796"/>
      <c r="IE57" s="796"/>
      <c r="IF57" s="796"/>
      <c r="IG57" s="796"/>
      <c r="IH57" s="796"/>
      <c r="II57" s="796"/>
      <c r="IJ57" s="796"/>
      <c r="IK57" s="796"/>
      <c r="IL57" s="796"/>
      <c r="IM57" s="796"/>
      <c r="IN57" s="796"/>
      <c r="IO57" s="796"/>
      <c r="IP57" s="796"/>
      <c r="IQ57" s="796"/>
      <c r="IR57" s="796"/>
      <c r="IS57" s="796"/>
      <c r="IT57" s="796"/>
      <c r="IU57" s="796"/>
      <c r="IV57" s="796"/>
      <c r="IW57" s="796"/>
      <c r="IX57" s="796"/>
      <c r="IY57" s="796"/>
      <c r="IZ57" s="796"/>
      <c r="JA57" s="796"/>
      <c r="JB57" s="796"/>
      <c r="JC57" s="796"/>
      <c r="JD57" s="796"/>
      <c r="JE57" s="796"/>
      <c r="JF57" s="796"/>
      <c r="JG57" s="796"/>
      <c r="JH57" s="796"/>
      <c r="JI57" s="796"/>
      <c r="JJ57" s="796"/>
      <c r="JK57" s="796"/>
      <c r="JL57" s="796"/>
      <c r="JM57" s="796"/>
      <c r="JN57" s="796"/>
      <c r="JO57" s="796"/>
      <c r="JP57" s="796"/>
      <c r="JQ57" s="796"/>
      <c r="JR57" s="796"/>
      <c r="JS57" s="796"/>
      <c r="JT57" s="796"/>
      <c r="JU57" s="796"/>
      <c r="JV57" s="796"/>
      <c r="JW57" s="796"/>
      <c r="JX57" s="796"/>
      <c r="JY57" s="796"/>
      <c r="JZ57" s="796"/>
      <c r="KA57" s="796"/>
      <c r="KB57" s="796"/>
      <c r="KC57" s="796"/>
      <c r="KD57" s="796"/>
      <c r="KE57" s="796"/>
      <c r="KF57" s="796"/>
      <c r="KG57" s="796"/>
      <c r="KH57" s="796"/>
      <c r="KI57" s="796"/>
      <c r="KJ57" s="796"/>
      <c r="KK57" s="796"/>
      <c r="KL57" s="796"/>
      <c r="KM57" s="796"/>
      <c r="KN57" s="796"/>
      <c r="KO57" s="796"/>
      <c r="KP57" s="796"/>
      <c r="KQ57" s="796"/>
      <c r="KR57" s="796"/>
      <c r="KS57" s="796"/>
      <c r="KT57" s="796"/>
      <c r="KU57" s="796"/>
      <c r="KV57" s="796"/>
      <c r="KW57" s="796"/>
      <c r="KX57" s="796"/>
      <c r="KY57" s="796"/>
      <c r="KZ57" s="796"/>
      <c r="LA57" s="796"/>
      <c r="LB57" s="796"/>
      <c r="LC57" s="796"/>
      <c r="LD57" s="796"/>
      <c r="LE57" s="796"/>
      <c r="LF57" s="796"/>
      <c r="LG57" s="796"/>
      <c r="LH57" s="796"/>
      <c r="LI57" s="796"/>
      <c r="LJ57" s="796"/>
      <c r="LK57" s="796"/>
      <c r="LL57" s="796"/>
      <c r="LM57" s="796"/>
      <c r="LN57" s="796"/>
      <c r="LO57" s="796"/>
      <c r="LP57" s="796"/>
      <c r="LQ57" s="796"/>
      <c r="LR57" s="796"/>
      <c r="LS57" s="796"/>
      <c r="LT57" s="796"/>
      <c r="LU57" s="796"/>
      <c r="LV57" s="796"/>
      <c r="LW57" s="796"/>
      <c r="LX57" s="796"/>
      <c r="LY57" s="796"/>
      <c r="LZ57" s="796"/>
      <c r="MA57" s="796"/>
      <c r="MB57" s="796"/>
      <c r="MC57" s="796"/>
      <c r="MD57" s="796"/>
      <c r="ME57" s="796"/>
      <c r="MF57" s="796"/>
      <c r="MG57" s="796"/>
      <c r="MH57" s="796"/>
      <c r="MI57" s="796"/>
      <c r="MJ57" s="796"/>
      <c r="MK57" s="796"/>
      <c r="ML57" s="796"/>
      <c r="MM57" s="796"/>
      <c r="MN57" s="796"/>
      <c r="MO57" s="796"/>
      <c r="MP57" s="796"/>
      <c r="MQ57" s="796"/>
      <c r="MR57" s="796"/>
      <c r="MS57" s="796"/>
      <c r="MT57" s="796"/>
      <c r="MU57" s="796"/>
      <c r="MV57" s="796"/>
      <c r="MW57" s="796"/>
      <c r="MX57" s="796"/>
      <c r="MY57" s="796"/>
      <c r="MZ57" s="796"/>
      <c r="NA57" s="796"/>
      <c r="NB57" s="796"/>
      <c r="NC57" s="796"/>
      <c r="ND57" s="796"/>
      <c r="NE57" s="796"/>
      <c r="NF57" s="796"/>
      <c r="NG57" s="796"/>
      <c r="NH57" s="796"/>
      <c r="NI57" s="796"/>
      <c r="NJ57" s="796"/>
      <c r="NK57" s="796"/>
      <c r="NL57" s="796"/>
      <c r="NM57" s="796"/>
      <c r="NN57" s="796"/>
      <c r="NO57" s="796"/>
      <c r="NP57" s="796"/>
      <c r="NQ57" s="796"/>
      <c r="NR57" s="796"/>
      <c r="NS57" s="796"/>
      <c r="NT57" s="796"/>
      <c r="NU57" s="796"/>
      <c r="NV57" s="796"/>
      <c r="NW57" s="796"/>
      <c r="NX57" s="796"/>
      <c r="NY57" s="796"/>
      <c r="NZ57" s="796"/>
      <c r="OA57" s="796"/>
      <c r="OB57" s="796"/>
      <c r="OC57" s="796"/>
      <c r="OD57" s="796"/>
      <c r="OE57" s="796"/>
      <c r="OF57" s="796"/>
      <c r="OG57" s="796"/>
      <c r="OH57" s="796"/>
      <c r="OI57" s="796"/>
      <c r="OJ57" s="796"/>
      <c r="OK57" s="796"/>
      <c r="OL57" s="796"/>
      <c r="OM57" s="796"/>
      <c r="ON57" s="796"/>
      <c r="OO57" s="796"/>
      <c r="OP57" s="796"/>
      <c r="OQ57" s="796"/>
      <c r="OR57" s="796"/>
      <c r="OS57" s="796"/>
      <c r="OT57" s="796"/>
      <c r="OU57" s="796"/>
      <c r="OV57" s="796"/>
      <c r="OW57" s="796"/>
      <c r="OX57" s="796"/>
      <c r="OY57" s="796"/>
      <c r="OZ57" s="796"/>
      <c r="PA57" s="796"/>
      <c r="PB57" s="796"/>
      <c r="PC57" s="796"/>
      <c r="PD57" s="796"/>
      <c r="PE57" s="796"/>
      <c r="PF57" s="796"/>
      <c r="PG57" s="796"/>
      <c r="PH57" s="796"/>
      <c r="PI57" s="796"/>
      <c r="PJ57" s="796"/>
      <c r="PK57" s="796"/>
      <c r="PL57" s="796"/>
      <c r="PM57" s="796"/>
      <c r="PN57" s="796"/>
      <c r="PO57" s="796"/>
      <c r="PP57" s="796"/>
      <c r="PQ57" s="796"/>
      <c r="PR57" s="796"/>
      <c r="PS57" s="796"/>
      <c r="PT57" s="796"/>
      <c r="PU57" s="796"/>
      <c r="PV57" s="796"/>
      <c r="PW57" s="796"/>
      <c r="PX57" s="796"/>
      <c r="PY57" s="796"/>
      <c r="PZ57" s="796"/>
      <c r="QA57" s="796"/>
      <c r="QB57" s="796"/>
      <c r="QC57" s="796"/>
      <c r="QD57" s="796"/>
      <c r="QE57" s="796"/>
      <c r="QF57" s="796"/>
      <c r="QG57" s="796"/>
      <c r="QH57" s="796"/>
      <c r="QI57" s="796"/>
      <c r="QJ57" s="796"/>
      <c r="QK57" s="796"/>
      <c r="QL57" s="796"/>
      <c r="QM57" s="796"/>
      <c r="QN57" s="796"/>
      <c r="QO57" s="796"/>
      <c r="QP57" s="796"/>
      <c r="QQ57" s="796"/>
      <c r="QR57" s="796"/>
      <c r="QS57" s="796"/>
      <c r="QT57" s="796"/>
      <c r="QU57" s="796"/>
      <c r="QV57" s="796"/>
      <c r="QW57" s="796"/>
      <c r="QX57" s="796"/>
      <c r="QY57" s="796"/>
      <c r="QZ57" s="796"/>
      <c r="RA57" s="796"/>
      <c r="RB57" s="796"/>
      <c r="RC57" s="796"/>
      <c r="RD57" s="796"/>
      <c r="RE57" s="796"/>
      <c r="RF57" s="796"/>
      <c r="RG57" s="796"/>
      <c r="RH57" s="796"/>
      <c r="RI57" s="796"/>
      <c r="RJ57" s="796"/>
      <c r="RK57" s="796"/>
      <c r="RL57" s="796"/>
      <c r="RM57" s="796"/>
      <c r="RN57" s="796"/>
      <c r="RO57" s="796"/>
      <c r="RP57" s="796"/>
      <c r="RQ57" s="796"/>
      <c r="RR57" s="796"/>
      <c r="RS57" s="796"/>
      <c r="RT57" s="796"/>
      <c r="RU57" s="796"/>
      <c r="RV57" s="796"/>
      <c r="RW57" s="796"/>
      <c r="RX57" s="796"/>
      <c r="RY57" s="796"/>
      <c r="RZ57" s="796"/>
      <c r="SA57" s="796"/>
      <c r="SB57" s="796"/>
      <c r="SC57" s="796"/>
      <c r="SD57" s="796"/>
      <c r="SE57" s="796"/>
      <c r="SF57" s="796"/>
      <c r="SG57" s="796"/>
      <c r="SH57" s="796"/>
      <c r="SI57" s="796"/>
      <c r="SJ57" s="796"/>
      <c r="SK57" s="796"/>
      <c r="SL57" s="796"/>
      <c r="SM57" s="796"/>
      <c r="SN57" s="796"/>
      <c r="SO57" s="796"/>
      <c r="SP57" s="796"/>
      <c r="SQ57" s="796"/>
      <c r="SR57" s="796"/>
      <c r="SS57" s="796"/>
      <c r="ST57" s="796"/>
      <c r="SU57" s="796"/>
      <c r="SV57" s="796"/>
      <c r="SW57" s="796"/>
      <c r="SX57" s="796"/>
      <c r="SY57" s="796"/>
      <c r="SZ57" s="796"/>
      <c r="TA57" s="796"/>
      <c r="TB57" s="796"/>
      <c r="TC57" s="796"/>
      <c r="TD57" s="796"/>
      <c r="TE57" s="796"/>
      <c r="TF57" s="796"/>
      <c r="TG57" s="796"/>
      <c r="TH57" s="796"/>
      <c r="TI57" s="796"/>
      <c r="TJ57" s="796"/>
      <c r="TK57" s="796"/>
      <c r="TL57" s="796"/>
      <c r="TM57" s="796"/>
      <c r="TN57" s="796"/>
      <c r="TO57" s="796"/>
      <c r="TP57" s="796"/>
      <c r="TQ57" s="796"/>
      <c r="TR57" s="796"/>
      <c r="TS57" s="796"/>
      <c r="TT57" s="796"/>
      <c r="TU57" s="796"/>
      <c r="TV57" s="796"/>
      <c r="TW57" s="796"/>
      <c r="TX57" s="796"/>
      <c r="TY57" s="796"/>
      <c r="TZ57" s="796"/>
      <c r="UA57" s="796"/>
      <c r="UB57" s="796"/>
      <c r="UC57" s="796"/>
      <c r="UD57" s="796"/>
      <c r="UE57" s="796"/>
      <c r="UF57" s="796"/>
      <c r="UG57" s="796"/>
      <c r="UH57" s="796"/>
      <c r="UI57" s="796"/>
      <c r="UJ57" s="796"/>
      <c r="UK57" s="796"/>
      <c r="UL57" s="796"/>
      <c r="UM57" s="796"/>
      <c r="UN57" s="796"/>
      <c r="UO57" s="796"/>
      <c r="UP57" s="796"/>
      <c r="UQ57" s="796"/>
      <c r="UR57" s="796"/>
      <c r="US57" s="796"/>
      <c r="UT57" s="796"/>
      <c r="UU57" s="796"/>
      <c r="UV57" s="796"/>
      <c r="UW57" s="796"/>
      <c r="UX57" s="796"/>
      <c r="UY57" s="796"/>
      <c r="UZ57" s="796"/>
      <c r="VA57" s="796"/>
      <c r="VB57" s="796"/>
      <c r="VC57" s="796"/>
      <c r="VD57" s="796"/>
      <c r="VE57" s="796"/>
      <c r="VF57" s="796"/>
      <c r="VG57" s="796"/>
      <c r="VH57" s="796"/>
      <c r="VI57" s="796"/>
      <c r="VJ57" s="796"/>
      <c r="VK57" s="796"/>
      <c r="VL57" s="796"/>
      <c r="VM57" s="796"/>
      <c r="VN57" s="796"/>
      <c r="VO57" s="796"/>
      <c r="VP57" s="796"/>
      <c r="VQ57" s="796"/>
      <c r="VR57" s="796"/>
      <c r="VS57" s="796"/>
      <c r="VT57" s="796"/>
      <c r="VU57" s="796"/>
      <c r="VV57" s="796"/>
      <c r="VW57" s="796"/>
      <c r="VX57" s="796"/>
      <c r="VY57" s="796"/>
      <c r="VZ57" s="796"/>
      <c r="WA57" s="796"/>
      <c r="WB57" s="796"/>
      <c r="WC57" s="796"/>
      <c r="WD57" s="796"/>
      <c r="WE57" s="796"/>
      <c r="WF57" s="796"/>
      <c r="WG57" s="796"/>
      <c r="WH57" s="796"/>
      <c r="WI57" s="796"/>
      <c r="WJ57" s="796"/>
      <c r="WK57" s="796"/>
      <c r="WL57" s="796"/>
      <c r="WM57" s="796"/>
      <c r="WN57" s="796"/>
      <c r="WO57" s="796"/>
      <c r="WP57" s="796"/>
      <c r="WQ57" s="796"/>
      <c r="WR57" s="796"/>
      <c r="WS57" s="796"/>
      <c r="WT57" s="796"/>
      <c r="WU57" s="796"/>
      <c r="WV57" s="796"/>
      <c r="WW57" s="796"/>
      <c r="WX57" s="796"/>
      <c r="WY57" s="796"/>
      <c r="WZ57" s="796"/>
      <c r="XA57" s="796"/>
      <c r="XB57" s="796"/>
      <c r="XC57" s="796"/>
      <c r="XD57" s="796"/>
      <c r="XE57" s="796"/>
      <c r="XF57" s="796"/>
      <c r="XG57" s="796"/>
      <c r="XH57" s="796"/>
      <c r="XI57" s="796"/>
      <c r="XJ57" s="796"/>
      <c r="XK57" s="796"/>
      <c r="XL57" s="796"/>
      <c r="XM57" s="796"/>
      <c r="XN57" s="796"/>
      <c r="XO57" s="796"/>
      <c r="XP57" s="796"/>
      <c r="XQ57" s="796"/>
      <c r="XR57" s="796"/>
      <c r="XS57" s="796"/>
      <c r="XT57" s="796"/>
      <c r="XU57" s="796"/>
      <c r="XV57" s="796"/>
      <c r="XW57" s="796"/>
      <c r="XX57" s="796"/>
      <c r="XY57" s="796"/>
      <c r="XZ57" s="796"/>
      <c r="YA57" s="796"/>
      <c r="YB57" s="796"/>
      <c r="YC57" s="796"/>
      <c r="YD57" s="796"/>
      <c r="YE57" s="796"/>
      <c r="YF57" s="796"/>
      <c r="YG57" s="796"/>
      <c r="YH57" s="796"/>
      <c r="YI57" s="796"/>
      <c r="YJ57" s="796"/>
      <c r="YK57" s="796"/>
      <c r="YL57" s="796"/>
      <c r="YM57" s="796"/>
      <c r="YN57" s="796"/>
      <c r="YO57" s="796"/>
      <c r="YP57" s="796"/>
      <c r="YQ57" s="796"/>
      <c r="YR57" s="796"/>
      <c r="YS57" s="796"/>
      <c r="YT57" s="796"/>
      <c r="YU57" s="796"/>
      <c r="YV57" s="796"/>
      <c r="YW57" s="796"/>
      <c r="YX57" s="796"/>
      <c r="YY57" s="796"/>
      <c r="YZ57" s="796"/>
      <c r="ZA57" s="796"/>
      <c r="ZB57" s="796"/>
      <c r="ZC57" s="796"/>
      <c r="ZD57" s="796"/>
      <c r="ZE57" s="796"/>
      <c r="ZF57" s="796"/>
      <c r="ZG57" s="796"/>
      <c r="ZH57" s="796"/>
      <c r="ZI57" s="796"/>
      <c r="ZJ57" s="796"/>
      <c r="ZK57" s="796"/>
      <c r="ZL57" s="796"/>
      <c r="ZM57" s="796"/>
      <c r="ZN57" s="796"/>
      <c r="ZO57" s="796"/>
      <c r="ZP57" s="796"/>
      <c r="ZQ57" s="796"/>
      <c r="ZR57" s="796"/>
      <c r="ZS57" s="796"/>
      <c r="ZT57" s="796"/>
      <c r="ZU57" s="796"/>
      <c r="ZV57" s="796"/>
      <c r="ZW57" s="796"/>
      <c r="ZX57" s="796"/>
      <c r="ZY57" s="796"/>
      <c r="ZZ57" s="796"/>
    </row>
    <row r="58" spans="1:702" s="886" customFormat="1">
      <c r="A58" s="796"/>
      <c r="B58" s="796"/>
      <c r="C58" s="796"/>
      <c r="D58" s="885"/>
      <c r="E58" s="796"/>
      <c r="F58" s="796"/>
      <c r="G58" s="796"/>
      <c r="H58" s="796"/>
      <c r="I58" s="796"/>
      <c r="J58" s="796"/>
      <c r="K58" s="796"/>
      <c r="L58" s="796"/>
      <c r="M58" s="796"/>
      <c r="N58" s="796"/>
      <c r="O58" s="796"/>
      <c r="P58" s="796"/>
      <c r="Q58" s="796"/>
      <c r="R58" s="796"/>
      <c r="S58" s="796"/>
      <c r="T58" s="796"/>
      <c r="U58" s="796"/>
      <c r="V58" s="796"/>
      <c r="W58" s="796"/>
      <c r="X58" s="796"/>
      <c r="Y58" s="796"/>
      <c r="Z58" s="796"/>
      <c r="AA58" s="796"/>
      <c r="AB58" s="796"/>
      <c r="AC58" s="796"/>
      <c r="AD58" s="796"/>
      <c r="AE58" s="796"/>
      <c r="AF58" s="796"/>
      <c r="AG58" s="796"/>
      <c r="AH58" s="796"/>
      <c r="AI58" s="796"/>
      <c r="AJ58" s="796"/>
      <c r="AK58" s="796"/>
      <c r="AL58" s="796"/>
      <c r="AM58" s="796"/>
      <c r="AN58" s="796"/>
      <c r="AO58" s="796"/>
      <c r="AP58" s="796"/>
      <c r="AQ58" s="796"/>
      <c r="AR58" s="796"/>
      <c r="AS58" s="796"/>
      <c r="AT58" s="796"/>
      <c r="AU58" s="796"/>
      <c r="AV58" s="796"/>
      <c r="AW58" s="796"/>
      <c r="AX58" s="796"/>
      <c r="AY58" s="796"/>
      <c r="AZ58" s="796"/>
      <c r="BA58" s="796"/>
      <c r="BB58" s="796"/>
      <c r="BC58" s="796"/>
      <c r="BD58" s="796"/>
      <c r="BE58" s="796"/>
      <c r="BF58" s="796"/>
      <c r="BG58" s="796"/>
      <c r="BH58" s="796"/>
      <c r="BI58" s="796"/>
      <c r="BJ58" s="796"/>
      <c r="BK58" s="796"/>
      <c r="BL58" s="796"/>
      <c r="BM58" s="796"/>
      <c r="BN58" s="796"/>
      <c r="BO58" s="796"/>
      <c r="BP58" s="796"/>
      <c r="BQ58" s="796"/>
      <c r="BR58" s="796"/>
      <c r="BS58" s="796"/>
      <c r="BT58" s="796"/>
      <c r="BU58" s="796"/>
      <c r="BV58" s="796"/>
      <c r="BW58" s="796"/>
      <c r="BX58" s="796"/>
      <c r="BY58" s="796"/>
      <c r="BZ58" s="796"/>
      <c r="CA58" s="796"/>
      <c r="CB58" s="796"/>
      <c r="CC58" s="796"/>
      <c r="CD58" s="796"/>
      <c r="CE58" s="796"/>
      <c r="CF58" s="796"/>
      <c r="CG58" s="796"/>
      <c r="CH58" s="796"/>
      <c r="CI58" s="796"/>
      <c r="CJ58" s="796"/>
      <c r="CK58" s="796"/>
      <c r="CL58" s="796"/>
      <c r="CM58" s="796"/>
      <c r="CN58" s="796"/>
      <c r="CO58" s="796"/>
      <c r="CP58" s="796"/>
      <c r="CQ58" s="796"/>
      <c r="CR58" s="796"/>
      <c r="CS58" s="796"/>
      <c r="CT58" s="796"/>
      <c r="CU58" s="796"/>
      <c r="CV58" s="796"/>
      <c r="CW58" s="796"/>
      <c r="CX58" s="796"/>
      <c r="CY58" s="796"/>
      <c r="CZ58" s="796"/>
      <c r="DA58" s="796"/>
      <c r="DB58" s="796"/>
      <c r="DC58" s="796"/>
      <c r="DD58" s="796"/>
      <c r="DE58" s="796"/>
      <c r="DF58" s="796"/>
      <c r="DG58" s="796"/>
      <c r="DH58" s="796"/>
      <c r="DI58" s="796"/>
      <c r="DJ58" s="796"/>
      <c r="DK58" s="796"/>
      <c r="DL58" s="796"/>
      <c r="DM58" s="796"/>
      <c r="DN58" s="796"/>
      <c r="DO58" s="796"/>
      <c r="DP58" s="796"/>
      <c r="DQ58" s="796"/>
      <c r="DR58" s="796"/>
      <c r="DS58" s="796"/>
      <c r="DT58" s="796"/>
      <c r="DU58" s="796"/>
      <c r="DV58" s="796"/>
      <c r="DW58" s="796"/>
      <c r="DX58" s="796"/>
      <c r="DY58" s="796"/>
      <c r="DZ58" s="796"/>
      <c r="EA58" s="796"/>
      <c r="EB58" s="796"/>
      <c r="EC58" s="796"/>
      <c r="ED58" s="796"/>
      <c r="EE58" s="796"/>
      <c r="EF58" s="796"/>
      <c r="EG58" s="796"/>
      <c r="EH58" s="796"/>
      <c r="EI58" s="796"/>
      <c r="EJ58" s="796"/>
      <c r="EK58" s="796"/>
      <c r="EL58" s="796"/>
      <c r="EM58" s="796"/>
      <c r="EN58" s="796"/>
      <c r="EO58" s="796"/>
      <c r="EP58" s="796"/>
      <c r="EQ58" s="796"/>
      <c r="ER58" s="796"/>
      <c r="ES58" s="796"/>
      <c r="ET58" s="796"/>
      <c r="EU58" s="796"/>
      <c r="EV58" s="796"/>
      <c r="EW58" s="796"/>
      <c r="EX58" s="796"/>
      <c r="EY58" s="796"/>
      <c r="EZ58" s="796"/>
      <c r="FA58" s="796"/>
      <c r="FB58" s="796"/>
      <c r="FC58" s="796"/>
      <c r="FD58" s="796"/>
      <c r="FE58" s="796"/>
      <c r="FF58" s="796"/>
      <c r="FG58" s="796"/>
      <c r="FH58" s="796"/>
      <c r="FI58" s="796"/>
      <c r="FJ58" s="796"/>
      <c r="FK58" s="796"/>
      <c r="FL58" s="796"/>
      <c r="FM58" s="796"/>
      <c r="FN58" s="796"/>
      <c r="FO58" s="796"/>
      <c r="FP58" s="796"/>
      <c r="FQ58" s="796"/>
      <c r="FR58" s="796"/>
      <c r="FS58" s="796"/>
      <c r="FT58" s="796"/>
      <c r="FU58" s="796"/>
      <c r="FV58" s="796"/>
      <c r="FW58" s="796"/>
      <c r="FX58" s="796"/>
      <c r="FY58" s="796"/>
      <c r="FZ58" s="796"/>
      <c r="GA58" s="796"/>
      <c r="GB58" s="796"/>
      <c r="GC58" s="796"/>
      <c r="GD58" s="796"/>
      <c r="GE58" s="796"/>
      <c r="GF58" s="796"/>
      <c r="GG58" s="796"/>
      <c r="GH58" s="796"/>
      <c r="GI58" s="796"/>
      <c r="GJ58" s="796"/>
      <c r="GK58" s="796"/>
      <c r="GL58" s="796"/>
      <c r="GM58" s="796"/>
      <c r="GN58" s="796"/>
      <c r="GO58" s="796"/>
      <c r="GP58" s="796"/>
      <c r="GQ58" s="796"/>
      <c r="GR58" s="796"/>
      <c r="GS58" s="796"/>
      <c r="GT58" s="796"/>
      <c r="GU58" s="796"/>
      <c r="GV58" s="796"/>
      <c r="GW58" s="796"/>
      <c r="GX58" s="796"/>
      <c r="GY58" s="796"/>
      <c r="GZ58" s="796"/>
      <c r="HA58" s="796"/>
      <c r="HB58" s="796"/>
      <c r="HC58" s="796"/>
      <c r="HD58" s="796"/>
      <c r="HE58" s="796"/>
      <c r="HF58" s="796"/>
      <c r="HG58" s="796"/>
      <c r="HH58" s="796"/>
      <c r="HI58" s="796"/>
      <c r="HJ58" s="796"/>
      <c r="HK58" s="796"/>
      <c r="HL58" s="796"/>
      <c r="HM58" s="796"/>
      <c r="HN58" s="796"/>
      <c r="HO58" s="796"/>
      <c r="HP58" s="796"/>
      <c r="HQ58" s="796"/>
      <c r="HR58" s="796"/>
      <c r="HS58" s="796"/>
      <c r="HT58" s="796"/>
      <c r="HU58" s="796"/>
      <c r="HV58" s="796"/>
      <c r="HW58" s="796"/>
      <c r="HX58" s="796"/>
      <c r="HY58" s="796"/>
      <c r="HZ58" s="796"/>
      <c r="IA58" s="796"/>
      <c r="IB58" s="796"/>
      <c r="IC58" s="796"/>
      <c r="ID58" s="796"/>
      <c r="IE58" s="796"/>
      <c r="IF58" s="796"/>
      <c r="IG58" s="796"/>
      <c r="IH58" s="796"/>
      <c r="II58" s="796"/>
      <c r="IJ58" s="796"/>
      <c r="IK58" s="796"/>
      <c r="IL58" s="796"/>
      <c r="IM58" s="796"/>
      <c r="IN58" s="796"/>
      <c r="IO58" s="796"/>
      <c r="IP58" s="796"/>
      <c r="IQ58" s="796"/>
      <c r="IR58" s="796"/>
      <c r="IS58" s="796"/>
      <c r="IT58" s="796"/>
      <c r="IU58" s="796"/>
      <c r="IV58" s="796"/>
      <c r="IW58" s="796"/>
      <c r="IX58" s="796"/>
      <c r="IY58" s="796"/>
      <c r="IZ58" s="796"/>
      <c r="JA58" s="796"/>
      <c r="JB58" s="796"/>
      <c r="JC58" s="796"/>
      <c r="JD58" s="796"/>
      <c r="JE58" s="796"/>
      <c r="JF58" s="796"/>
      <c r="JG58" s="796"/>
      <c r="JH58" s="796"/>
      <c r="JI58" s="796"/>
      <c r="JJ58" s="796"/>
      <c r="JK58" s="796"/>
      <c r="JL58" s="796"/>
      <c r="JM58" s="796"/>
      <c r="JN58" s="796"/>
      <c r="JO58" s="796"/>
      <c r="JP58" s="796"/>
      <c r="JQ58" s="796"/>
      <c r="JR58" s="796"/>
      <c r="JS58" s="796"/>
      <c r="JT58" s="796"/>
      <c r="JU58" s="796"/>
      <c r="JV58" s="796"/>
      <c r="JW58" s="796"/>
      <c r="JX58" s="796"/>
      <c r="JY58" s="796"/>
      <c r="JZ58" s="796"/>
      <c r="KA58" s="796"/>
      <c r="KB58" s="796"/>
      <c r="KC58" s="796"/>
      <c r="KD58" s="796"/>
      <c r="KE58" s="796"/>
      <c r="KF58" s="796"/>
      <c r="KG58" s="796"/>
      <c r="KH58" s="796"/>
      <c r="KI58" s="796"/>
      <c r="KJ58" s="796"/>
      <c r="KK58" s="796"/>
      <c r="KL58" s="796"/>
      <c r="KM58" s="796"/>
      <c r="KN58" s="796"/>
      <c r="KO58" s="796"/>
      <c r="KP58" s="796"/>
      <c r="KQ58" s="796"/>
      <c r="KR58" s="796"/>
      <c r="KS58" s="796"/>
      <c r="KT58" s="796"/>
      <c r="KU58" s="796"/>
      <c r="KV58" s="796"/>
      <c r="KW58" s="796"/>
      <c r="KX58" s="796"/>
      <c r="KY58" s="796"/>
      <c r="KZ58" s="796"/>
      <c r="LA58" s="796"/>
      <c r="LB58" s="796"/>
      <c r="LC58" s="796"/>
      <c r="LD58" s="796"/>
      <c r="LE58" s="796"/>
      <c r="LF58" s="796"/>
      <c r="LG58" s="796"/>
      <c r="LH58" s="796"/>
      <c r="LI58" s="796"/>
      <c r="LJ58" s="796"/>
      <c r="LK58" s="796"/>
      <c r="LL58" s="796"/>
      <c r="LM58" s="796"/>
      <c r="LN58" s="796"/>
      <c r="LO58" s="796"/>
      <c r="LP58" s="796"/>
      <c r="LQ58" s="796"/>
      <c r="LR58" s="796"/>
      <c r="LS58" s="796"/>
      <c r="LT58" s="796"/>
      <c r="LU58" s="796"/>
      <c r="LV58" s="796"/>
      <c r="LW58" s="796"/>
      <c r="LX58" s="796"/>
      <c r="LY58" s="796"/>
      <c r="LZ58" s="796"/>
      <c r="MA58" s="796"/>
      <c r="MB58" s="796"/>
      <c r="MC58" s="796"/>
      <c r="MD58" s="796"/>
      <c r="ME58" s="796"/>
      <c r="MF58" s="796"/>
      <c r="MG58" s="796"/>
      <c r="MH58" s="796"/>
      <c r="MI58" s="796"/>
      <c r="MJ58" s="796"/>
      <c r="MK58" s="796"/>
      <c r="ML58" s="796"/>
      <c r="MM58" s="796"/>
      <c r="MN58" s="796"/>
      <c r="MO58" s="796"/>
      <c r="MP58" s="796"/>
      <c r="MQ58" s="796"/>
      <c r="MR58" s="796"/>
      <c r="MS58" s="796"/>
      <c r="MT58" s="796"/>
      <c r="MU58" s="796"/>
      <c r="MV58" s="796"/>
      <c r="MW58" s="796"/>
      <c r="MX58" s="796"/>
      <c r="MY58" s="796"/>
      <c r="MZ58" s="796"/>
      <c r="NA58" s="796"/>
      <c r="NB58" s="796"/>
      <c r="NC58" s="796"/>
      <c r="ND58" s="796"/>
      <c r="NE58" s="796"/>
      <c r="NF58" s="796"/>
      <c r="NG58" s="796"/>
      <c r="NH58" s="796"/>
      <c r="NI58" s="796"/>
      <c r="NJ58" s="796"/>
      <c r="NK58" s="796"/>
      <c r="NL58" s="796"/>
      <c r="NM58" s="796"/>
      <c r="NN58" s="796"/>
      <c r="NO58" s="796"/>
      <c r="NP58" s="796"/>
      <c r="NQ58" s="796"/>
      <c r="NR58" s="796"/>
      <c r="NS58" s="796"/>
      <c r="NT58" s="796"/>
      <c r="NU58" s="796"/>
      <c r="NV58" s="796"/>
      <c r="NW58" s="796"/>
      <c r="NX58" s="796"/>
      <c r="NY58" s="796"/>
      <c r="NZ58" s="796"/>
      <c r="OA58" s="796"/>
      <c r="OB58" s="796"/>
      <c r="OC58" s="796"/>
      <c r="OD58" s="796"/>
      <c r="OE58" s="796"/>
      <c r="OF58" s="796"/>
      <c r="OG58" s="796"/>
      <c r="OH58" s="796"/>
      <c r="OI58" s="796"/>
      <c r="OJ58" s="796"/>
      <c r="OK58" s="796"/>
      <c r="OL58" s="796"/>
      <c r="OM58" s="796"/>
      <c r="ON58" s="796"/>
      <c r="OO58" s="796"/>
      <c r="OP58" s="796"/>
      <c r="OQ58" s="796"/>
      <c r="OR58" s="796"/>
      <c r="OS58" s="796"/>
      <c r="OT58" s="796"/>
      <c r="OU58" s="796"/>
      <c r="OV58" s="796"/>
      <c r="OW58" s="796"/>
      <c r="OX58" s="796"/>
      <c r="OY58" s="796"/>
      <c r="OZ58" s="796"/>
      <c r="PA58" s="796"/>
      <c r="PB58" s="796"/>
      <c r="PC58" s="796"/>
      <c r="PD58" s="796"/>
      <c r="PE58" s="796"/>
      <c r="PF58" s="796"/>
      <c r="PG58" s="796"/>
      <c r="PH58" s="796"/>
      <c r="PI58" s="796"/>
      <c r="PJ58" s="796"/>
      <c r="PK58" s="796"/>
      <c r="PL58" s="796"/>
      <c r="PM58" s="796"/>
      <c r="PN58" s="796"/>
      <c r="PO58" s="796"/>
      <c r="PP58" s="796"/>
      <c r="PQ58" s="796"/>
      <c r="PR58" s="796"/>
      <c r="PS58" s="796"/>
      <c r="PT58" s="796"/>
      <c r="PU58" s="796"/>
      <c r="PV58" s="796"/>
      <c r="PW58" s="796"/>
      <c r="PX58" s="796"/>
      <c r="PY58" s="796"/>
      <c r="PZ58" s="796"/>
      <c r="QA58" s="796"/>
      <c r="QB58" s="796"/>
      <c r="QC58" s="796"/>
      <c r="QD58" s="796"/>
      <c r="QE58" s="796"/>
      <c r="QF58" s="796"/>
      <c r="QG58" s="796"/>
      <c r="QH58" s="796"/>
      <c r="QI58" s="796"/>
      <c r="QJ58" s="796"/>
      <c r="QK58" s="796"/>
      <c r="QL58" s="796"/>
      <c r="QM58" s="796"/>
      <c r="QN58" s="796"/>
      <c r="QO58" s="796"/>
      <c r="QP58" s="796"/>
      <c r="QQ58" s="796"/>
      <c r="QR58" s="796"/>
      <c r="QS58" s="796"/>
      <c r="QT58" s="796"/>
      <c r="QU58" s="796"/>
      <c r="QV58" s="796"/>
      <c r="QW58" s="796"/>
      <c r="QX58" s="796"/>
      <c r="QY58" s="796"/>
      <c r="QZ58" s="796"/>
      <c r="RA58" s="796"/>
      <c r="RB58" s="796"/>
      <c r="RC58" s="796"/>
      <c r="RD58" s="796"/>
      <c r="RE58" s="796"/>
      <c r="RF58" s="796"/>
      <c r="RG58" s="796"/>
      <c r="RH58" s="796"/>
      <c r="RI58" s="796"/>
      <c r="RJ58" s="796"/>
      <c r="RK58" s="796"/>
      <c r="RL58" s="796"/>
      <c r="RM58" s="796"/>
      <c r="RN58" s="796"/>
      <c r="RO58" s="796"/>
      <c r="RP58" s="796"/>
      <c r="RQ58" s="796"/>
      <c r="RR58" s="796"/>
      <c r="RS58" s="796"/>
      <c r="RT58" s="796"/>
      <c r="RU58" s="796"/>
      <c r="RV58" s="796"/>
      <c r="RW58" s="796"/>
      <c r="RX58" s="796"/>
      <c r="RY58" s="796"/>
      <c r="RZ58" s="796"/>
      <c r="SA58" s="796"/>
      <c r="SB58" s="796"/>
      <c r="SC58" s="796"/>
      <c r="SD58" s="796"/>
      <c r="SE58" s="796"/>
      <c r="SF58" s="796"/>
      <c r="SG58" s="796"/>
      <c r="SH58" s="796"/>
      <c r="SI58" s="796"/>
      <c r="SJ58" s="796"/>
      <c r="SK58" s="796"/>
      <c r="SL58" s="796"/>
      <c r="SM58" s="796"/>
      <c r="SN58" s="796"/>
      <c r="SO58" s="796"/>
      <c r="SP58" s="796"/>
      <c r="SQ58" s="796"/>
      <c r="SR58" s="796"/>
      <c r="SS58" s="796"/>
      <c r="ST58" s="796"/>
      <c r="SU58" s="796"/>
      <c r="SV58" s="796"/>
      <c r="SW58" s="796"/>
      <c r="SX58" s="796"/>
      <c r="SY58" s="796"/>
      <c r="SZ58" s="796"/>
      <c r="TA58" s="796"/>
      <c r="TB58" s="796"/>
      <c r="TC58" s="796"/>
      <c r="TD58" s="796"/>
      <c r="TE58" s="796"/>
      <c r="TF58" s="796"/>
      <c r="TG58" s="796"/>
      <c r="TH58" s="796"/>
      <c r="TI58" s="796"/>
      <c r="TJ58" s="796"/>
      <c r="TK58" s="796"/>
      <c r="TL58" s="796"/>
      <c r="TM58" s="796"/>
      <c r="TN58" s="796"/>
      <c r="TO58" s="796"/>
      <c r="TP58" s="796"/>
      <c r="TQ58" s="796"/>
      <c r="TR58" s="796"/>
      <c r="TS58" s="796"/>
      <c r="TT58" s="796"/>
      <c r="TU58" s="796"/>
      <c r="TV58" s="796"/>
      <c r="TW58" s="796"/>
      <c r="TX58" s="796"/>
      <c r="TY58" s="796"/>
      <c r="TZ58" s="796"/>
      <c r="UA58" s="796"/>
      <c r="UB58" s="796"/>
      <c r="UC58" s="796"/>
      <c r="UD58" s="796"/>
      <c r="UE58" s="796"/>
      <c r="UF58" s="796"/>
      <c r="UG58" s="796"/>
      <c r="UH58" s="796"/>
      <c r="UI58" s="796"/>
      <c r="UJ58" s="796"/>
      <c r="UK58" s="796"/>
      <c r="UL58" s="796"/>
      <c r="UM58" s="796"/>
      <c r="UN58" s="796"/>
      <c r="UO58" s="796"/>
      <c r="UP58" s="796"/>
      <c r="UQ58" s="796"/>
      <c r="UR58" s="796"/>
      <c r="US58" s="796"/>
      <c r="UT58" s="796"/>
      <c r="UU58" s="796"/>
      <c r="UV58" s="796"/>
      <c r="UW58" s="796"/>
      <c r="UX58" s="796"/>
      <c r="UY58" s="796"/>
      <c r="UZ58" s="796"/>
      <c r="VA58" s="796"/>
      <c r="VB58" s="796"/>
      <c r="VC58" s="796"/>
      <c r="VD58" s="796"/>
      <c r="VE58" s="796"/>
      <c r="VF58" s="796"/>
      <c r="VG58" s="796"/>
      <c r="VH58" s="796"/>
      <c r="VI58" s="796"/>
      <c r="VJ58" s="796"/>
      <c r="VK58" s="796"/>
      <c r="VL58" s="796"/>
      <c r="VM58" s="796"/>
      <c r="VN58" s="796"/>
      <c r="VO58" s="796"/>
      <c r="VP58" s="796"/>
      <c r="VQ58" s="796"/>
      <c r="VR58" s="796"/>
      <c r="VS58" s="796"/>
      <c r="VT58" s="796"/>
      <c r="VU58" s="796"/>
      <c r="VV58" s="796"/>
      <c r="VW58" s="796"/>
      <c r="VX58" s="796"/>
      <c r="VY58" s="796"/>
      <c r="VZ58" s="796"/>
      <c r="WA58" s="796"/>
      <c r="WB58" s="796"/>
      <c r="WC58" s="796"/>
      <c r="WD58" s="796"/>
      <c r="WE58" s="796"/>
      <c r="WF58" s="796"/>
      <c r="WG58" s="796"/>
      <c r="WH58" s="796"/>
      <c r="WI58" s="796"/>
      <c r="WJ58" s="796"/>
      <c r="WK58" s="796"/>
      <c r="WL58" s="796"/>
      <c r="WM58" s="796"/>
      <c r="WN58" s="796"/>
      <c r="WO58" s="796"/>
      <c r="WP58" s="796"/>
      <c r="WQ58" s="796"/>
      <c r="WR58" s="796"/>
      <c r="WS58" s="796"/>
      <c r="WT58" s="796"/>
      <c r="WU58" s="796"/>
      <c r="WV58" s="796"/>
      <c r="WW58" s="796"/>
      <c r="WX58" s="796"/>
      <c r="WY58" s="796"/>
      <c r="WZ58" s="796"/>
      <c r="XA58" s="796"/>
      <c r="XB58" s="796"/>
      <c r="XC58" s="796"/>
      <c r="XD58" s="796"/>
      <c r="XE58" s="796"/>
      <c r="XF58" s="796"/>
      <c r="XG58" s="796"/>
      <c r="XH58" s="796"/>
      <c r="XI58" s="796"/>
      <c r="XJ58" s="796"/>
      <c r="XK58" s="796"/>
      <c r="XL58" s="796"/>
      <c r="XM58" s="796"/>
      <c r="XN58" s="796"/>
      <c r="XO58" s="796"/>
      <c r="XP58" s="796"/>
      <c r="XQ58" s="796"/>
      <c r="XR58" s="796"/>
      <c r="XS58" s="796"/>
      <c r="XT58" s="796"/>
      <c r="XU58" s="796"/>
      <c r="XV58" s="796"/>
      <c r="XW58" s="796"/>
      <c r="XX58" s="796"/>
      <c r="XY58" s="796"/>
      <c r="XZ58" s="796"/>
      <c r="YA58" s="796"/>
      <c r="YB58" s="796"/>
      <c r="YC58" s="796"/>
      <c r="YD58" s="796"/>
      <c r="YE58" s="796"/>
      <c r="YF58" s="796"/>
      <c r="YG58" s="796"/>
      <c r="YH58" s="796"/>
      <c r="YI58" s="796"/>
      <c r="YJ58" s="796"/>
      <c r="YK58" s="796"/>
      <c r="YL58" s="796"/>
      <c r="YM58" s="796"/>
      <c r="YN58" s="796"/>
      <c r="YO58" s="796"/>
      <c r="YP58" s="796"/>
      <c r="YQ58" s="796"/>
      <c r="YR58" s="796"/>
      <c r="YS58" s="796"/>
      <c r="YT58" s="796"/>
      <c r="YU58" s="796"/>
      <c r="YV58" s="796"/>
      <c r="YW58" s="796"/>
      <c r="YX58" s="796"/>
      <c r="YY58" s="796"/>
      <c r="YZ58" s="796"/>
      <c r="ZA58" s="796"/>
      <c r="ZB58" s="796"/>
      <c r="ZC58" s="796"/>
      <c r="ZD58" s="796"/>
      <c r="ZE58" s="796"/>
      <c r="ZF58" s="796"/>
      <c r="ZG58" s="796"/>
      <c r="ZH58" s="796"/>
      <c r="ZI58" s="796"/>
      <c r="ZJ58" s="796"/>
      <c r="ZK58" s="796"/>
      <c r="ZL58" s="796"/>
      <c r="ZM58" s="796"/>
      <c r="ZN58" s="796"/>
      <c r="ZO58" s="796"/>
      <c r="ZP58" s="796"/>
      <c r="ZQ58" s="796"/>
      <c r="ZR58" s="796"/>
      <c r="ZS58" s="796"/>
      <c r="ZT58" s="796"/>
      <c r="ZU58" s="796"/>
      <c r="ZV58" s="796"/>
      <c r="ZW58" s="796"/>
      <c r="ZX58" s="796"/>
      <c r="ZY58" s="796"/>
      <c r="ZZ58" s="796"/>
    </row>
    <row r="59" spans="1:702" s="886" customFormat="1">
      <c r="A59" s="796"/>
      <c r="B59" s="796"/>
      <c r="C59" s="796"/>
      <c r="D59" s="885"/>
      <c r="E59" s="796"/>
      <c r="F59" s="796"/>
      <c r="G59" s="796"/>
      <c r="H59" s="796"/>
      <c r="I59" s="796"/>
      <c r="J59" s="796"/>
      <c r="K59" s="796"/>
      <c r="L59" s="796"/>
      <c r="M59" s="796"/>
      <c r="N59" s="796"/>
      <c r="O59" s="796"/>
      <c r="P59" s="796"/>
      <c r="Q59" s="796"/>
      <c r="R59" s="796"/>
      <c r="S59" s="796"/>
      <c r="T59" s="796"/>
      <c r="U59" s="796"/>
      <c r="V59" s="796"/>
      <c r="W59" s="796"/>
      <c r="X59" s="796"/>
      <c r="Y59" s="796"/>
      <c r="Z59" s="796"/>
      <c r="AA59" s="796"/>
      <c r="AB59" s="796"/>
      <c r="AC59" s="796"/>
      <c r="AD59" s="796"/>
      <c r="AE59" s="796"/>
      <c r="AF59" s="796"/>
      <c r="AG59" s="796"/>
      <c r="AH59" s="796"/>
      <c r="AI59" s="796"/>
      <c r="AJ59" s="796"/>
      <c r="AK59" s="796"/>
      <c r="AL59" s="796"/>
      <c r="AM59" s="796"/>
      <c r="AN59" s="796"/>
      <c r="AO59" s="796"/>
      <c r="AP59" s="796"/>
      <c r="AQ59" s="796"/>
      <c r="AR59" s="796"/>
      <c r="AS59" s="796"/>
      <c r="AT59" s="796"/>
      <c r="AU59" s="796"/>
      <c r="AV59" s="796"/>
      <c r="AW59" s="796"/>
      <c r="AX59" s="796"/>
      <c r="AY59" s="796"/>
      <c r="AZ59" s="796"/>
      <c r="BA59" s="796"/>
      <c r="BB59" s="796"/>
      <c r="BC59" s="796"/>
      <c r="BD59" s="796"/>
      <c r="BE59" s="796"/>
      <c r="BF59" s="796"/>
      <c r="BG59" s="796"/>
      <c r="BH59" s="796"/>
      <c r="BI59" s="796"/>
      <c r="BJ59" s="796"/>
      <c r="BK59" s="796"/>
      <c r="BL59" s="796"/>
      <c r="BM59" s="796"/>
      <c r="BN59" s="796"/>
      <c r="BO59" s="796"/>
      <c r="BP59" s="796"/>
      <c r="BQ59" s="796"/>
      <c r="BR59" s="796"/>
      <c r="BS59" s="796"/>
      <c r="BT59" s="796"/>
      <c r="BU59" s="796"/>
      <c r="BV59" s="796"/>
      <c r="BW59" s="796"/>
      <c r="BX59" s="796"/>
      <c r="BY59" s="796"/>
      <c r="BZ59" s="796"/>
      <c r="CA59" s="796"/>
      <c r="CB59" s="796"/>
      <c r="CC59" s="796"/>
      <c r="CD59" s="796"/>
      <c r="CE59" s="796"/>
      <c r="CF59" s="796"/>
      <c r="CG59" s="796"/>
      <c r="CH59" s="796"/>
      <c r="CI59" s="796"/>
      <c r="CJ59" s="796"/>
      <c r="CK59" s="796"/>
      <c r="CL59" s="796"/>
      <c r="CM59" s="796"/>
      <c r="CN59" s="796"/>
      <c r="CO59" s="796"/>
      <c r="CP59" s="796"/>
      <c r="CQ59" s="796"/>
      <c r="CR59" s="796"/>
      <c r="CS59" s="796"/>
      <c r="CT59" s="796"/>
      <c r="CU59" s="796"/>
      <c r="CV59" s="796"/>
      <c r="CW59" s="796"/>
      <c r="CX59" s="796"/>
      <c r="CY59" s="796"/>
      <c r="CZ59" s="796"/>
      <c r="DA59" s="796"/>
      <c r="DB59" s="796"/>
      <c r="DC59" s="796"/>
      <c r="DD59" s="796"/>
      <c r="DE59" s="796"/>
      <c r="DF59" s="796"/>
      <c r="DG59" s="796"/>
      <c r="DH59" s="796"/>
      <c r="DI59" s="796"/>
      <c r="DJ59" s="796"/>
      <c r="DK59" s="796"/>
      <c r="DL59" s="796"/>
      <c r="DM59" s="796"/>
      <c r="DN59" s="796"/>
      <c r="DO59" s="796"/>
      <c r="DP59" s="796"/>
      <c r="DQ59" s="796"/>
      <c r="DR59" s="796"/>
      <c r="DS59" s="796"/>
      <c r="DT59" s="796"/>
      <c r="DU59" s="796"/>
      <c r="DV59" s="796"/>
      <c r="DW59" s="796"/>
      <c r="DX59" s="796"/>
      <c r="DY59" s="796"/>
      <c r="DZ59" s="796"/>
      <c r="EA59" s="796"/>
      <c r="EB59" s="796"/>
      <c r="EC59" s="796"/>
      <c r="ED59" s="796"/>
      <c r="EE59" s="796"/>
      <c r="EF59" s="796"/>
      <c r="EG59" s="796"/>
      <c r="EH59" s="796"/>
      <c r="EI59" s="796"/>
      <c r="EJ59" s="796"/>
      <c r="EK59" s="796"/>
      <c r="EL59" s="796"/>
      <c r="EM59" s="796"/>
      <c r="EN59" s="796"/>
      <c r="EO59" s="796"/>
      <c r="EP59" s="796"/>
      <c r="EQ59" s="796"/>
      <c r="ER59" s="796"/>
      <c r="ES59" s="796"/>
      <c r="ET59" s="796"/>
      <c r="EU59" s="796"/>
      <c r="EV59" s="796"/>
      <c r="EW59" s="796"/>
      <c r="EX59" s="796"/>
      <c r="EY59" s="796"/>
      <c r="EZ59" s="796"/>
      <c r="FA59" s="796"/>
      <c r="FB59" s="796"/>
      <c r="FC59" s="796"/>
      <c r="FD59" s="796"/>
      <c r="FE59" s="796"/>
      <c r="FF59" s="796"/>
      <c r="FG59" s="796"/>
      <c r="FH59" s="796"/>
      <c r="FI59" s="796"/>
      <c r="FJ59" s="796"/>
      <c r="FK59" s="796"/>
      <c r="FL59" s="796"/>
      <c r="FM59" s="796"/>
      <c r="FN59" s="796"/>
      <c r="FO59" s="796"/>
      <c r="FP59" s="796"/>
      <c r="FQ59" s="796"/>
      <c r="FR59" s="796"/>
      <c r="FS59" s="796"/>
      <c r="FT59" s="796"/>
      <c r="FU59" s="796"/>
      <c r="FV59" s="796"/>
      <c r="FW59" s="796"/>
      <c r="FX59" s="796"/>
      <c r="FY59" s="796"/>
      <c r="FZ59" s="796"/>
      <c r="GA59" s="796"/>
      <c r="GB59" s="796"/>
      <c r="GC59" s="796"/>
      <c r="GD59" s="796"/>
      <c r="GE59" s="796"/>
      <c r="GF59" s="796"/>
      <c r="GG59" s="796"/>
      <c r="GH59" s="796"/>
      <c r="GI59" s="796"/>
      <c r="GJ59" s="796"/>
      <c r="GK59" s="796"/>
      <c r="GL59" s="796"/>
      <c r="GM59" s="796"/>
      <c r="GN59" s="796"/>
      <c r="GO59" s="796"/>
      <c r="GP59" s="796"/>
      <c r="GQ59" s="796"/>
      <c r="GR59" s="796"/>
      <c r="GS59" s="796"/>
      <c r="GT59" s="796"/>
      <c r="GU59" s="796"/>
      <c r="GV59" s="796"/>
      <c r="GW59" s="796"/>
      <c r="GX59" s="796"/>
      <c r="GY59" s="796"/>
      <c r="GZ59" s="796"/>
      <c r="HA59" s="796"/>
      <c r="HB59" s="796"/>
      <c r="HC59" s="796"/>
      <c r="HD59" s="796"/>
      <c r="HE59" s="796"/>
      <c r="HF59" s="796"/>
      <c r="HG59" s="796"/>
      <c r="HH59" s="796"/>
      <c r="HI59" s="796"/>
      <c r="HJ59" s="796"/>
      <c r="HK59" s="796"/>
      <c r="HL59" s="796"/>
      <c r="HM59" s="796"/>
      <c r="HN59" s="796"/>
      <c r="HO59" s="796"/>
      <c r="HP59" s="796"/>
      <c r="HQ59" s="796"/>
      <c r="HR59" s="796"/>
      <c r="HS59" s="796"/>
      <c r="HT59" s="796"/>
      <c r="HU59" s="796"/>
      <c r="HV59" s="796"/>
      <c r="HW59" s="796"/>
      <c r="HX59" s="796"/>
      <c r="HY59" s="796"/>
      <c r="HZ59" s="796"/>
      <c r="IA59" s="796"/>
      <c r="IB59" s="796"/>
      <c r="IC59" s="796"/>
      <c r="ID59" s="796"/>
      <c r="IE59" s="796"/>
      <c r="IF59" s="796"/>
      <c r="IG59" s="796"/>
      <c r="IH59" s="796"/>
      <c r="II59" s="796"/>
      <c r="IJ59" s="796"/>
      <c r="IK59" s="796"/>
      <c r="IL59" s="796"/>
      <c r="IM59" s="796"/>
      <c r="IN59" s="796"/>
      <c r="IO59" s="796"/>
      <c r="IP59" s="796"/>
      <c r="IQ59" s="796"/>
      <c r="IR59" s="796"/>
      <c r="IS59" s="796"/>
      <c r="IT59" s="796"/>
      <c r="IU59" s="796"/>
      <c r="IV59" s="796"/>
      <c r="IW59" s="796"/>
      <c r="IX59" s="796"/>
      <c r="IY59" s="796"/>
      <c r="IZ59" s="796"/>
      <c r="JA59" s="796"/>
      <c r="JB59" s="796"/>
      <c r="JC59" s="796"/>
      <c r="JD59" s="796"/>
      <c r="JE59" s="796"/>
      <c r="JF59" s="796"/>
      <c r="JG59" s="796"/>
      <c r="JH59" s="796"/>
      <c r="JI59" s="796"/>
      <c r="JJ59" s="796"/>
      <c r="JK59" s="796"/>
      <c r="JL59" s="796"/>
      <c r="JM59" s="796"/>
      <c r="JN59" s="796"/>
      <c r="JO59" s="796"/>
      <c r="JP59" s="796"/>
      <c r="JQ59" s="796"/>
      <c r="JR59" s="796"/>
      <c r="JS59" s="796"/>
      <c r="JT59" s="796"/>
      <c r="JU59" s="796"/>
      <c r="JV59" s="796"/>
      <c r="JW59" s="796"/>
      <c r="JX59" s="796"/>
      <c r="JY59" s="796"/>
      <c r="JZ59" s="796"/>
      <c r="KA59" s="796"/>
      <c r="KB59" s="796"/>
      <c r="KC59" s="796"/>
      <c r="KD59" s="796"/>
      <c r="KE59" s="796"/>
      <c r="KF59" s="796"/>
      <c r="KG59" s="796"/>
      <c r="KH59" s="796"/>
      <c r="KI59" s="796"/>
      <c r="KJ59" s="796"/>
      <c r="KK59" s="796"/>
      <c r="KL59" s="796"/>
      <c r="KM59" s="796"/>
      <c r="KN59" s="796"/>
      <c r="KO59" s="796"/>
      <c r="KP59" s="796"/>
      <c r="KQ59" s="796"/>
      <c r="KR59" s="796"/>
      <c r="KS59" s="796"/>
      <c r="KT59" s="796"/>
      <c r="KU59" s="796"/>
      <c r="KV59" s="796"/>
      <c r="KW59" s="796"/>
      <c r="KX59" s="796"/>
      <c r="KY59" s="796"/>
      <c r="KZ59" s="796"/>
      <c r="LA59" s="796"/>
      <c r="LB59" s="796"/>
      <c r="LC59" s="796"/>
      <c r="LD59" s="796"/>
      <c r="LE59" s="796"/>
      <c r="LF59" s="796"/>
      <c r="LG59" s="796"/>
      <c r="LH59" s="796"/>
      <c r="LI59" s="796"/>
      <c r="LJ59" s="796"/>
      <c r="LK59" s="796"/>
      <c r="LL59" s="796"/>
      <c r="LM59" s="796"/>
      <c r="LN59" s="796"/>
      <c r="LO59" s="796"/>
      <c r="LP59" s="796"/>
      <c r="LQ59" s="796"/>
      <c r="LR59" s="796"/>
      <c r="LS59" s="796"/>
      <c r="LT59" s="796"/>
      <c r="LU59" s="796"/>
      <c r="LV59" s="796"/>
      <c r="LW59" s="796"/>
      <c r="LX59" s="796"/>
      <c r="LY59" s="796"/>
      <c r="LZ59" s="796"/>
      <c r="MA59" s="796"/>
      <c r="MB59" s="796"/>
      <c r="MC59" s="796"/>
      <c r="MD59" s="796"/>
      <c r="ME59" s="796"/>
      <c r="MF59" s="796"/>
      <c r="MG59" s="796"/>
      <c r="MH59" s="796"/>
      <c r="MI59" s="796"/>
      <c r="MJ59" s="796"/>
      <c r="MK59" s="796"/>
      <c r="ML59" s="796"/>
      <c r="MM59" s="796"/>
      <c r="MN59" s="796"/>
      <c r="MO59" s="796"/>
      <c r="MP59" s="796"/>
      <c r="MQ59" s="796"/>
      <c r="MR59" s="796"/>
      <c r="MS59" s="796"/>
      <c r="MT59" s="796"/>
      <c r="MU59" s="796"/>
      <c r="MV59" s="796"/>
      <c r="MW59" s="796"/>
      <c r="MX59" s="796"/>
      <c r="MY59" s="796"/>
      <c r="MZ59" s="796"/>
      <c r="NA59" s="796"/>
      <c r="NB59" s="796"/>
      <c r="NC59" s="796"/>
      <c r="ND59" s="796"/>
      <c r="NE59" s="796"/>
      <c r="NF59" s="796"/>
      <c r="NG59" s="796"/>
      <c r="NH59" s="796"/>
      <c r="NI59" s="796"/>
      <c r="NJ59" s="796"/>
      <c r="NK59" s="796"/>
      <c r="NL59" s="796"/>
      <c r="NM59" s="796"/>
      <c r="NN59" s="796"/>
      <c r="NO59" s="796"/>
      <c r="NP59" s="796"/>
      <c r="NQ59" s="796"/>
      <c r="NR59" s="796"/>
      <c r="NS59" s="796"/>
      <c r="NT59" s="796"/>
      <c r="NU59" s="796"/>
      <c r="NV59" s="796"/>
      <c r="NW59" s="796"/>
      <c r="NX59" s="796"/>
      <c r="NY59" s="796"/>
      <c r="NZ59" s="796"/>
      <c r="OA59" s="796"/>
      <c r="OB59" s="796"/>
      <c r="OC59" s="796"/>
      <c r="OD59" s="796"/>
      <c r="OE59" s="796"/>
      <c r="OF59" s="796"/>
      <c r="OG59" s="796"/>
      <c r="OH59" s="796"/>
      <c r="OI59" s="796"/>
      <c r="OJ59" s="796"/>
      <c r="OK59" s="796"/>
      <c r="OL59" s="796"/>
      <c r="OM59" s="796"/>
      <c r="ON59" s="796"/>
      <c r="OO59" s="796"/>
      <c r="OP59" s="796"/>
      <c r="OQ59" s="796"/>
      <c r="OR59" s="796"/>
      <c r="OS59" s="796"/>
      <c r="OT59" s="796"/>
      <c r="OU59" s="796"/>
      <c r="OV59" s="796"/>
      <c r="OW59" s="796"/>
      <c r="OX59" s="796"/>
      <c r="OY59" s="796"/>
      <c r="OZ59" s="796"/>
      <c r="PA59" s="796"/>
      <c r="PB59" s="796"/>
      <c r="PC59" s="796"/>
      <c r="PD59" s="796"/>
      <c r="PE59" s="796"/>
      <c r="PF59" s="796"/>
      <c r="PG59" s="796"/>
      <c r="PH59" s="796"/>
      <c r="PI59" s="796"/>
      <c r="PJ59" s="796"/>
      <c r="PK59" s="796"/>
      <c r="PL59" s="796"/>
      <c r="PM59" s="796"/>
      <c r="PN59" s="796"/>
      <c r="PO59" s="796"/>
      <c r="PP59" s="796"/>
      <c r="PQ59" s="796"/>
      <c r="PR59" s="796"/>
      <c r="PS59" s="796"/>
      <c r="PT59" s="796"/>
      <c r="PU59" s="796"/>
      <c r="PV59" s="796"/>
      <c r="PW59" s="796"/>
      <c r="PX59" s="796"/>
      <c r="PY59" s="796"/>
      <c r="PZ59" s="796"/>
      <c r="QA59" s="796"/>
      <c r="QB59" s="796"/>
      <c r="QC59" s="796"/>
      <c r="QD59" s="796"/>
      <c r="QE59" s="796"/>
      <c r="QF59" s="796"/>
      <c r="QG59" s="796"/>
      <c r="QH59" s="796"/>
      <c r="QI59" s="796"/>
      <c r="QJ59" s="796"/>
      <c r="QK59" s="796"/>
      <c r="QL59" s="796"/>
      <c r="QM59" s="796"/>
      <c r="QN59" s="796"/>
      <c r="QO59" s="796"/>
      <c r="QP59" s="796"/>
      <c r="QQ59" s="796"/>
      <c r="QR59" s="796"/>
      <c r="QS59" s="796"/>
      <c r="QT59" s="796"/>
      <c r="QU59" s="796"/>
      <c r="QV59" s="796"/>
      <c r="QW59" s="796"/>
      <c r="QX59" s="796"/>
      <c r="QY59" s="796"/>
      <c r="QZ59" s="796"/>
      <c r="RA59" s="796"/>
      <c r="RB59" s="796"/>
      <c r="RC59" s="796"/>
      <c r="RD59" s="796"/>
      <c r="RE59" s="796"/>
      <c r="RF59" s="796"/>
      <c r="RG59" s="796"/>
      <c r="RH59" s="796"/>
      <c r="RI59" s="796"/>
      <c r="RJ59" s="796"/>
      <c r="RK59" s="796"/>
      <c r="RL59" s="796"/>
      <c r="RM59" s="796"/>
      <c r="RN59" s="796"/>
      <c r="RO59" s="796"/>
      <c r="RP59" s="796"/>
      <c r="RQ59" s="796"/>
      <c r="RR59" s="796"/>
      <c r="RS59" s="796"/>
      <c r="RT59" s="796"/>
      <c r="RU59" s="796"/>
      <c r="RV59" s="796"/>
      <c r="RW59" s="796"/>
      <c r="RX59" s="796"/>
      <c r="RY59" s="796"/>
      <c r="RZ59" s="796"/>
      <c r="SA59" s="796"/>
      <c r="SB59" s="796"/>
      <c r="SC59" s="796"/>
      <c r="SD59" s="796"/>
      <c r="SE59" s="796"/>
      <c r="SF59" s="796"/>
      <c r="SG59" s="796"/>
      <c r="SH59" s="796"/>
      <c r="SI59" s="796"/>
      <c r="SJ59" s="796"/>
      <c r="SK59" s="796"/>
      <c r="SL59" s="796"/>
      <c r="SM59" s="796"/>
      <c r="SN59" s="796"/>
      <c r="SO59" s="796"/>
      <c r="SP59" s="796"/>
      <c r="SQ59" s="796"/>
      <c r="SR59" s="796"/>
      <c r="SS59" s="796"/>
      <c r="ST59" s="796"/>
      <c r="SU59" s="796"/>
      <c r="SV59" s="796"/>
      <c r="SW59" s="796"/>
      <c r="SX59" s="796"/>
      <c r="SY59" s="796"/>
      <c r="SZ59" s="796"/>
      <c r="TA59" s="796"/>
      <c r="TB59" s="796"/>
      <c r="TC59" s="796"/>
      <c r="TD59" s="796"/>
      <c r="TE59" s="796"/>
      <c r="TF59" s="796"/>
      <c r="TG59" s="796"/>
      <c r="TH59" s="796"/>
      <c r="TI59" s="796"/>
      <c r="TJ59" s="796"/>
      <c r="TK59" s="796"/>
      <c r="TL59" s="796"/>
      <c r="TM59" s="796"/>
      <c r="TN59" s="796"/>
      <c r="TO59" s="796"/>
      <c r="TP59" s="796"/>
      <c r="TQ59" s="796"/>
      <c r="TR59" s="796"/>
      <c r="TS59" s="796"/>
      <c r="TT59" s="796"/>
      <c r="TU59" s="796"/>
      <c r="TV59" s="796"/>
      <c r="TW59" s="796"/>
      <c r="TX59" s="796"/>
      <c r="TY59" s="796"/>
      <c r="TZ59" s="796"/>
      <c r="UA59" s="796"/>
      <c r="UB59" s="796"/>
      <c r="UC59" s="796"/>
      <c r="UD59" s="796"/>
      <c r="UE59" s="796"/>
      <c r="UF59" s="796"/>
      <c r="UG59" s="796"/>
      <c r="UH59" s="796"/>
      <c r="UI59" s="796"/>
      <c r="UJ59" s="796"/>
      <c r="UK59" s="796"/>
      <c r="UL59" s="796"/>
      <c r="UM59" s="796"/>
      <c r="UN59" s="796"/>
      <c r="UO59" s="796"/>
      <c r="UP59" s="796"/>
      <c r="UQ59" s="796"/>
      <c r="UR59" s="796"/>
      <c r="US59" s="796"/>
      <c r="UT59" s="796"/>
      <c r="UU59" s="796"/>
      <c r="UV59" s="796"/>
      <c r="UW59" s="796"/>
      <c r="UX59" s="796"/>
      <c r="UY59" s="796"/>
      <c r="UZ59" s="796"/>
      <c r="VA59" s="796"/>
      <c r="VB59" s="796"/>
      <c r="VC59" s="796"/>
      <c r="VD59" s="796"/>
      <c r="VE59" s="796"/>
      <c r="VF59" s="796"/>
      <c r="VG59" s="796"/>
      <c r="VH59" s="796"/>
      <c r="VI59" s="796"/>
      <c r="VJ59" s="796"/>
      <c r="VK59" s="796"/>
      <c r="VL59" s="796"/>
      <c r="VM59" s="796"/>
      <c r="VN59" s="796"/>
      <c r="VO59" s="796"/>
      <c r="VP59" s="796"/>
      <c r="VQ59" s="796"/>
      <c r="VR59" s="796"/>
      <c r="VS59" s="796"/>
      <c r="VT59" s="796"/>
      <c r="VU59" s="796"/>
      <c r="VV59" s="796"/>
      <c r="VW59" s="796"/>
      <c r="VX59" s="796"/>
      <c r="VY59" s="796"/>
      <c r="VZ59" s="796"/>
      <c r="WA59" s="796"/>
      <c r="WB59" s="796"/>
      <c r="WC59" s="796"/>
      <c r="WD59" s="796"/>
      <c r="WE59" s="796"/>
      <c r="WF59" s="796"/>
      <c r="WG59" s="796"/>
      <c r="WH59" s="796"/>
      <c r="WI59" s="796"/>
      <c r="WJ59" s="796"/>
      <c r="WK59" s="796"/>
      <c r="WL59" s="796"/>
      <c r="WM59" s="796"/>
      <c r="WN59" s="796"/>
      <c r="WO59" s="796"/>
      <c r="WP59" s="796"/>
      <c r="WQ59" s="796"/>
      <c r="WR59" s="796"/>
      <c r="WS59" s="796"/>
      <c r="WT59" s="796"/>
      <c r="WU59" s="796"/>
      <c r="WV59" s="796"/>
      <c r="WW59" s="796"/>
      <c r="WX59" s="796"/>
      <c r="WY59" s="796"/>
      <c r="WZ59" s="796"/>
      <c r="XA59" s="796"/>
      <c r="XB59" s="796"/>
      <c r="XC59" s="796"/>
      <c r="XD59" s="796"/>
      <c r="XE59" s="796"/>
      <c r="XF59" s="796"/>
      <c r="XG59" s="796"/>
      <c r="XH59" s="796"/>
      <c r="XI59" s="796"/>
      <c r="XJ59" s="796"/>
      <c r="XK59" s="796"/>
      <c r="XL59" s="796"/>
      <c r="XM59" s="796"/>
      <c r="XN59" s="796"/>
      <c r="XO59" s="796"/>
      <c r="XP59" s="796"/>
      <c r="XQ59" s="796"/>
      <c r="XR59" s="796"/>
      <c r="XS59" s="796"/>
      <c r="XT59" s="796"/>
      <c r="XU59" s="796"/>
      <c r="XV59" s="796"/>
      <c r="XW59" s="796"/>
      <c r="XX59" s="796"/>
      <c r="XY59" s="796"/>
      <c r="XZ59" s="796"/>
      <c r="YA59" s="796"/>
      <c r="YB59" s="796"/>
      <c r="YC59" s="796"/>
      <c r="YD59" s="796"/>
      <c r="YE59" s="796"/>
      <c r="YF59" s="796"/>
      <c r="YG59" s="796"/>
      <c r="YH59" s="796"/>
      <c r="YI59" s="796"/>
      <c r="YJ59" s="796"/>
      <c r="YK59" s="796"/>
      <c r="YL59" s="796"/>
      <c r="YM59" s="796"/>
      <c r="YN59" s="796"/>
      <c r="YO59" s="796"/>
      <c r="YP59" s="796"/>
      <c r="YQ59" s="796"/>
      <c r="YR59" s="796"/>
      <c r="YS59" s="796"/>
      <c r="YT59" s="796"/>
      <c r="YU59" s="796"/>
      <c r="YV59" s="796"/>
      <c r="YW59" s="796"/>
      <c r="YX59" s="796"/>
      <c r="YY59" s="796"/>
      <c r="YZ59" s="796"/>
      <c r="ZA59" s="796"/>
      <c r="ZB59" s="796"/>
      <c r="ZC59" s="796"/>
      <c r="ZD59" s="796"/>
      <c r="ZE59" s="796"/>
      <c r="ZF59" s="796"/>
      <c r="ZG59" s="796"/>
      <c r="ZH59" s="796"/>
      <c r="ZI59" s="796"/>
      <c r="ZJ59" s="796"/>
      <c r="ZK59" s="796"/>
      <c r="ZL59" s="796"/>
      <c r="ZM59" s="796"/>
      <c r="ZN59" s="796"/>
      <c r="ZO59" s="796"/>
      <c r="ZP59" s="796"/>
      <c r="ZQ59" s="796"/>
      <c r="ZR59" s="796"/>
      <c r="ZS59" s="796"/>
      <c r="ZT59" s="796"/>
      <c r="ZU59" s="796"/>
      <c r="ZV59" s="796"/>
      <c r="ZW59" s="796"/>
      <c r="ZX59" s="796"/>
      <c r="ZY59" s="796"/>
      <c r="ZZ59" s="796"/>
    </row>
    <row r="60" spans="1:702" s="886" customFormat="1">
      <c r="A60" s="796"/>
      <c r="B60" s="796"/>
      <c r="C60" s="796"/>
      <c r="D60" s="885"/>
      <c r="E60" s="796"/>
      <c r="F60" s="796"/>
      <c r="G60" s="796"/>
      <c r="H60" s="796"/>
      <c r="I60" s="796"/>
      <c r="J60" s="796"/>
      <c r="K60" s="796"/>
      <c r="L60" s="796"/>
      <c r="M60" s="796"/>
      <c r="N60" s="796"/>
      <c r="O60" s="796"/>
      <c r="P60" s="796"/>
      <c r="Q60" s="796"/>
      <c r="R60" s="796"/>
      <c r="S60" s="796"/>
      <c r="T60" s="796"/>
      <c r="U60" s="796"/>
      <c r="V60" s="796"/>
      <c r="W60" s="796"/>
      <c r="X60" s="796"/>
      <c r="Y60" s="796"/>
      <c r="Z60" s="796"/>
      <c r="AA60" s="796"/>
      <c r="AB60" s="796"/>
      <c r="AC60" s="796"/>
      <c r="AD60" s="796"/>
      <c r="AE60" s="796"/>
      <c r="AF60" s="796"/>
      <c r="AG60" s="796"/>
      <c r="AH60" s="796"/>
      <c r="AI60" s="796"/>
      <c r="AJ60" s="796"/>
      <c r="AK60" s="796"/>
      <c r="AL60" s="796"/>
      <c r="AM60" s="796"/>
      <c r="AN60" s="796"/>
      <c r="AO60" s="796"/>
      <c r="AP60" s="796"/>
      <c r="AQ60" s="796"/>
      <c r="AR60" s="796"/>
      <c r="AS60" s="796"/>
      <c r="AT60" s="796"/>
      <c r="AU60" s="796"/>
      <c r="AV60" s="796"/>
      <c r="AW60" s="796"/>
      <c r="AX60" s="796"/>
      <c r="AY60" s="796"/>
      <c r="AZ60" s="796"/>
      <c r="BA60" s="796"/>
      <c r="BB60" s="796"/>
      <c r="BC60" s="796"/>
      <c r="BD60" s="796"/>
      <c r="BE60" s="796"/>
      <c r="BF60" s="796"/>
      <c r="BG60" s="796"/>
      <c r="BH60" s="796"/>
      <c r="BI60" s="796"/>
      <c r="BJ60" s="796"/>
      <c r="BK60" s="796"/>
      <c r="BL60" s="796"/>
      <c r="BM60" s="796"/>
      <c r="BN60" s="796"/>
      <c r="BO60" s="796"/>
      <c r="BP60" s="796"/>
      <c r="BQ60" s="796"/>
      <c r="BR60" s="796"/>
      <c r="BS60" s="796"/>
      <c r="BT60" s="796"/>
      <c r="BU60" s="796"/>
      <c r="BV60" s="796"/>
      <c r="BW60" s="796"/>
      <c r="BX60" s="796"/>
      <c r="BY60" s="796"/>
      <c r="BZ60" s="796"/>
      <c r="CA60" s="796"/>
      <c r="CB60" s="796"/>
      <c r="CC60" s="796"/>
      <c r="CD60" s="796"/>
      <c r="CE60" s="796"/>
      <c r="CF60" s="796"/>
      <c r="CG60" s="796"/>
      <c r="CH60" s="796"/>
      <c r="CI60" s="796"/>
      <c r="CJ60" s="796"/>
      <c r="CK60" s="796"/>
      <c r="CL60" s="796"/>
      <c r="CM60" s="796"/>
      <c r="CN60" s="796"/>
      <c r="CO60" s="796"/>
      <c r="CP60" s="796"/>
      <c r="CQ60" s="796"/>
      <c r="CR60" s="796"/>
      <c r="CS60" s="796"/>
      <c r="CT60" s="796"/>
      <c r="CU60" s="796"/>
      <c r="CV60" s="796"/>
      <c r="CW60" s="796"/>
      <c r="CX60" s="796"/>
      <c r="CY60" s="796"/>
      <c r="CZ60" s="796"/>
      <c r="DA60" s="796"/>
      <c r="DB60" s="796"/>
      <c r="DC60" s="796"/>
      <c r="DD60" s="796"/>
      <c r="DE60" s="796"/>
      <c r="DF60" s="796"/>
      <c r="DG60" s="796"/>
      <c r="DH60" s="796"/>
      <c r="DI60" s="796"/>
      <c r="DJ60" s="796"/>
      <c r="DK60" s="796"/>
      <c r="DL60" s="796"/>
      <c r="DM60" s="796"/>
      <c r="DN60" s="796"/>
      <c r="DO60" s="796"/>
      <c r="DP60" s="796"/>
      <c r="DQ60" s="796"/>
      <c r="DR60" s="796"/>
      <c r="DS60" s="796"/>
      <c r="DT60" s="796"/>
      <c r="DU60" s="796"/>
      <c r="DV60" s="796"/>
      <c r="DW60" s="796"/>
      <c r="DX60" s="796"/>
      <c r="DY60" s="796"/>
      <c r="DZ60" s="796"/>
      <c r="EA60" s="796"/>
      <c r="EB60" s="796"/>
      <c r="EC60" s="796"/>
      <c r="ED60" s="796"/>
      <c r="EE60" s="796"/>
      <c r="EF60" s="796"/>
      <c r="EG60" s="796"/>
      <c r="EH60" s="796"/>
      <c r="EI60" s="796"/>
      <c r="EJ60" s="796"/>
      <c r="EK60" s="796"/>
      <c r="EL60" s="796"/>
      <c r="EM60" s="796"/>
      <c r="EN60" s="796"/>
      <c r="EO60" s="796"/>
      <c r="EP60" s="796"/>
      <c r="EQ60" s="796"/>
      <c r="ER60" s="796"/>
      <c r="ES60" s="796"/>
      <c r="ET60" s="796"/>
      <c r="EU60" s="796"/>
      <c r="EV60" s="796"/>
      <c r="EW60" s="796"/>
      <c r="EX60" s="796"/>
      <c r="EY60" s="796"/>
      <c r="EZ60" s="796"/>
      <c r="FA60" s="796"/>
      <c r="FB60" s="796"/>
      <c r="FC60" s="796"/>
      <c r="FD60" s="796"/>
      <c r="FE60" s="796"/>
      <c r="FF60" s="796"/>
      <c r="FG60" s="796"/>
      <c r="FH60" s="796"/>
      <c r="FI60" s="796"/>
      <c r="FJ60" s="796"/>
      <c r="FK60" s="796"/>
      <c r="FL60" s="796"/>
      <c r="FM60" s="796"/>
      <c r="FN60" s="796"/>
      <c r="FO60" s="796"/>
      <c r="FP60" s="796"/>
      <c r="FQ60" s="796"/>
      <c r="FR60" s="796"/>
      <c r="FS60" s="796"/>
      <c r="FT60" s="796"/>
      <c r="FU60" s="796"/>
      <c r="FV60" s="796"/>
      <c r="FW60" s="796"/>
      <c r="FX60" s="796"/>
      <c r="FY60" s="796"/>
      <c r="FZ60" s="796"/>
      <c r="GA60" s="796"/>
      <c r="GB60" s="796"/>
      <c r="GC60" s="796"/>
      <c r="GD60" s="796"/>
      <c r="GE60" s="796"/>
      <c r="GF60" s="796"/>
      <c r="GG60" s="796"/>
      <c r="GH60" s="796"/>
      <c r="GI60" s="796"/>
      <c r="GJ60" s="796"/>
      <c r="GK60" s="796"/>
      <c r="GL60" s="796"/>
      <c r="GM60" s="796"/>
      <c r="GN60" s="796"/>
      <c r="GO60" s="796"/>
      <c r="GP60" s="796"/>
      <c r="GQ60" s="796"/>
      <c r="GR60" s="796"/>
      <c r="GS60" s="796"/>
      <c r="GT60" s="796"/>
      <c r="GU60" s="796"/>
      <c r="GV60" s="796"/>
      <c r="GW60" s="796"/>
      <c r="GX60" s="796"/>
      <c r="GY60" s="796"/>
      <c r="GZ60" s="796"/>
      <c r="HA60" s="796"/>
      <c r="HB60" s="796"/>
      <c r="HC60" s="796"/>
      <c r="HD60" s="796"/>
      <c r="HE60" s="796"/>
      <c r="HF60" s="796"/>
      <c r="HG60" s="796"/>
      <c r="HH60" s="796"/>
      <c r="HI60" s="796"/>
      <c r="HJ60" s="796"/>
      <c r="HK60" s="796"/>
      <c r="HL60" s="796"/>
      <c r="HM60" s="796"/>
      <c r="HN60" s="796"/>
      <c r="HO60" s="796"/>
      <c r="HP60" s="796"/>
      <c r="HQ60" s="796"/>
      <c r="HR60" s="796"/>
      <c r="HS60" s="796"/>
      <c r="HT60" s="796"/>
      <c r="HU60" s="796"/>
      <c r="HV60" s="796"/>
      <c r="HW60" s="796"/>
      <c r="HX60" s="796"/>
      <c r="HY60" s="796"/>
      <c r="HZ60" s="796"/>
      <c r="IA60" s="796"/>
      <c r="IB60" s="796"/>
      <c r="IC60" s="796"/>
      <c r="ID60" s="796"/>
      <c r="IE60" s="796"/>
      <c r="IF60" s="796"/>
      <c r="IG60" s="796"/>
      <c r="IH60" s="796"/>
      <c r="II60" s="796"/>
      <c r="IJ60" s="796"/>
      <c r="IK60" s="796"/>
      <c r="IL60" s="796"/>
      <c r="IM60" s="796"/>
      <c r="IN60" s="796"/>
      <c r="IO60" s="796"/>
      <c r="IP60" s="796"/>
      <c r="IQ60" s="796"/>
      <c r="IR60" s="796"/>
      <c r="IS60" s="796"/>
      <c r="IT60" s="796"/>
      <c r="IU60" s="796"/>
      <c r="IV60" s="796"/>
      <c r="IW60" s="796"/>
      <c r="IX60" s="796"/>
      <c r="IY60" s="796"/>
      <c r="IZ60" s="796"/>
      <c r="JA60" s="796"/>
      <c r="JB60" s="796"/>
      <c r="JC60" s="796"/>
      <c r="JD60" s="796"/>
      <c r="JE60" s="796"/>
      <c r="JF60" s="796"/>
      <c r="JG60" s="796"/>
      <c r="JH60" s="796"/>
      <c r="JI60" s="796"/>
      <c r="JJ60" s="796"/>
      <c r="JK60" s="796"/>
      <c r="JL60" s="796"/>
      <c r="JM60" s="796"/>
      <c r="JN60" s="796"/>
      <c r="JO60" s="796"/>
      <c r="JP60" s="796"/>
      <c r="JQ60" s="796"/>
      <c r="JR60" s="796"/>
      <c r="JS60" s="796"/>
      <c r="JT60" s="796"/>
      <c r="JU60" s="796"/>
      <c r="JV60" s="796"/>
      <c r="JW60" s="796"/>
      <c r="JX60" s="796"/>
      <c r="JY60" s="796"/>
      <c r="JZ60" s="796"/>
      <c r="KA60" s="796"/>
      <c r="KB60" s="796"/>
      <c r="KC60" s="796"/>
      <c r="KD60" s="796"/>
      <c r="KE60" s="796"/>
      <c r="KF60" s="796"/>
      <c r="KG60" s="796"/>
      <c r="KH60" s="796"/>
      <c r="KI60" s="796"/>
      <c r="KJ60" s="796"/>
      <c r="KK60" s="796"/>
      <c r="KL60" s="796"/>
      <c r="KM60" s="796"/>
      <c r="KN60" s="796"/>
      <c r="KO60" s="796"/>
      <c r="KP60" s="796"/>
      <c r="KQ60" s="796"/>
      <c r="KR60" s="796"/>
      <c r="KS60" s="796"/>
      <c r="KT60" s="796"/>
      <c r="KU60" s="796"/>
      <c r="KV60" s="796"/>
      <c r="KW60" s="796"/>
      <c r="KX60" s="796"/>
      <c r="KY60" s="796"/>
      <c r="KZ60" s="796"/>
      <c r="LA60" s="796"/>
      <c r="LB60" s="796"/>
      <c r="LC60" s="796"/>
      <c r="LD60" s="796"/>
      <c r="LE60" s="796"/>
      <c r="LF60" s="796"/>
      <c r="LG60" s="796"/>
      <c r="LH60" s="796"/>
      <c r="LI60" s="796"/>
      <c r="LJ60" s="796"/>
      <c r="LK60" s="796"/>
      <c r="LL60" s="796"/>
      <c r="LM60" s="796"/>
      <c r="LN60" s="796"/>
      <c r="LO60" s="796"/>
      <c r="LP60" s="796"/>
      <c r="LQ60" s="796"/>
      <c r="LR60" s="796"/>
      <c r="LS60" s="796"/>
      <c r="LT60" s="796"/>
      <c r="LU60" s="796"/>
      <c r="LV60" s="796"/>
      <c r="LW60" s="796"/>
      <c r="LX60" s="796"/>
      <c r="LY60" s="796"/>
      <c r="LZ60" s="796"/>
      <c r="MA60" s="796"/>
      <c r="MB60" s="796"/>
      <c r="MC60" s="796"/>
      <c r="MD60" s="796"/>
      <c r="ME60" s="796"/>
      <c r="MF60" s="796"/>
      <c r="MG60" s="796"/>
      <c r="MH60" s="796"/>
      <c r="MI60" s="796"/>
      <c r="MJ60" s="796"/>
      <c r="MK60" s="796"/>
      <c r="ML60" s="796"/>
      <c r="MM60" s="796"/>
      <c r="MN60" s="796"/>
      <c r="MO60" s="796"/>
      <c r="MP60" s="796"/>
      <c r="MQ60" s="796"/>
      <c r="MR60" s="796"/>
      <c r="MS60" s="796"/>
      <c r="MT60" s="796"/>
      <c r="MU60" s="796"/>
      <c r="MV60" s="796"/>
      <c r="MW60" s="796"/>
      <c r="MX60" s="796"/>
      <c r="MY60" s="796"/>
      <c r="MZ60" s="796"/>
      <c r="NA60" s="796"/>
      <c r="NB60" s="796"/>
      <c r="NC60" s="796"/>
      <c r="ND60" s="796"/>
      <c r="NE60" s="796"/>
      <c r="NF60" s="796"/>
      <c r="NG60" s="796"/>
      <c r="NH60" s="796"/>
      <c r="NI60" s="796"/>
      <c r="NJ60" s="796"/>
      <c r="NK60" s="796"/>
      <c r="NL60" s="796"/>
      <c r="NM60" s="796"/>
      <c r="NN60" s="796"/>
      <c r="NO60" s="796"/>
      <c r="NP60" s="796"/>
      <c r="NQ60" s="796"/>
      <c r="NR60" s="796"/>
      <c r="NS60" s="796"/>
      <c r="NT60" s="796"/>
      <c r="NU60" s="796"/>
      <c r="NV60" s="796"/>
      <c r="NW60" s="796"/>
      <c r="NX60" s="796"/>
      <c r="NY60" s="796"/>
      <c r="NZ60" s="796"/>
      <c r="OA60" s="796"/>
      <c r="OB60" s="796"/>
      <c r="OC60" s="796"/>
      <c r="OD60" s="796"/>
      <c r="OE60" s="796"/>
      <c r="OF60" s="796"/>
      <c r="OG60" s="796"/>
      <c r="OH60" s="796"/>
      <c r="OI60" s="796"/>
      <c r="OJ60" s="796"/>
      <c r="OK60" s="796"/>
      <c r="OL60" s="796"/>
      <c r="OM60" s="796"/>
      <c r="ON60" s="796"/>
      <c r="OO60" s="796"/>
      <c r="OP60" s="796"/>
      <c r="OQ60" s="796"/>
      <c r="OR60" s="796"/>
      <c r="OS60" s="796"/>
      <c r="OT60" s="796"/>
      <c r="OU60" s="796"/>
      <c r="OV60" s="796"/>
      <c r="OW60" s="796"/>
      <c r="OX60" s="796"/>
      <c r="OY60" s="796"/>
      <c r="OZ60" s="796"/>
      <c r="PA60" s="796"/>
      <c r="PB60" s="796"/>
      <c r="PC60" s="796"/>
      <c r="PD60" s="796"/>
      <c r="PE60" s="796"/>
      <c r="PF60" s="796"/>
      <c r="PG60" s="796"/>
      <c r="PH60" s="796"/>
      <c r="PI60" s="796"/>
      <c r="PJ60" s="796"/>
      <c r="PK60" s="796"/>
      <c r="PL60" s="796"/>
      <c r="PM60" s="796"/>
      <c r="PN60" s="796"/>
      <c r="PO60" s="796"/>
      <c r="PP60" s="796"/>
      <c r="PQ60" s="796"/>
      <c r="PR60" s="796"/>
      <c r="PS60" s="796"/>
      <c r="PT60" s="796"/>
      <c r="PU60" s="796"/>
      <c r="PV60" s="796"/>
      <c r="PW60" s="796"/>
      <c r="PX60" s="796"/>
      <c r="PY60" s="796"/>
      <c r="PZ60" s="796"/>
      <c r="QA60" s="796"/>
      <c r="QB60" s="796"/>
      <c r="QC60" s="796"/>
      <c r="QD60" s="796"/>
      <c r="QE60" s="796"/>
      <c r="QF60" s="796"/>
      <c r="QG60" s="796"/>
      <c r="QH60" s="796"/>
      <c r="QI60" s="796"/>
      <c r="QJ60" s="796"/>
      <c r="QK60" s="796"/>
      <c r="QL60" s="796"/>
      <c r="QM60" s="796"/>
      <c r="QN60" s="796"/>
      <c r="QO60" s="796"/>
      <c r="QP60" s="796"/>
      <c r="QQ60" s="796"/>
      <c r="QR60" s="796"/>
      <c r="QS60" s="796"/>
      <c r="QT60" s="796"/>
      <c r="QU60" s="796"/>
      <c r="QV60" s="796"/>
      <c r="QW60" s="796"/>
      <c r="QX60" s="796"/>
      <c r="QY60" s="796"/>
      <c r="QZ60" s="796"/>
      <c r="RA60" s="796"/>
      <c r="RB60" s="796"/>
      <c r="RC60" s="796"/>
      <c r="RD60" s="796"/>
      <c r="RE60" s="796"/>
      <c r="RF60" s="796"/>
      <c r="RG60" s="796"/>
      <c r="RH60" s="796"/>
      <c r="RI60" s="796"/>
      <c r="RJ60" s="796"/>
      <c r="RK60" s="796"/>
      <c r="RL60" s="796"/>
      <c r="RM60" s="796"/>
      <c r="RN60" s="796"/>
      <c r="RO60" s="796"/>
      <c r="RP60" s="796"/>
      <c r="RQ60" s="796"/>
      <c r="RR60" s="796"/>
      <c r="RS60" s="796"/>
      <c r="RT60" s="796"/>
      <c r="RU60" s="796"/>
      <c r="RV60" s="796"/>
      <c r="RW60" s="796"/>
      <c r="RX60" s="796"/>
      <c r="RY60" s="796"/>
      <c r="RZ60" s="796"/>
      <c r="SA60" s="796"/>
      <c r="SB60" s="796"/>
      <c r="SC60" s="796"/>
      <c r="SD60" s="796"/>
      <c r="SE60" s="796"/>
      <c r="SF60" s="796"/>
      <c r="SG60" s="796"/>
      <c r="SH60" s="796"/>
      <c r="SI60" s="796"/>
      <c r="SJ60" s="796"/>
      <c r="SK60" s="796"/>
      <c r="SL60" s="796"/>
      <c r="SM60" s="796"/>
      <c r="SN60" s="796"/>
      <c r="SO60" s="796"/>
      <c r="SP60" s="796"/>
      <c r="SQ60" s="796"/>
      <c r="SR60" s="796"/>
      <c r="SS60" s="796"/>
      <c r="ST60" s="796"/>
      <c r="SU60" s="796"/>
      <c r="SV60" s="796"/>
      <c r="SW60" s="796"/>
      <c r="SX60" s="796"/>
      <c r="SY60" s="796"/>
      <c r="SZ60" s="796"/>
      <c r="TA60" s="796"/>
      <c r="TB60" s="796"/>
      <c r="TC60" s="796"/>
      <c r="TD60" s="796"/>
      <c r="TE60" s="796"/>
      <c r="TF60" s="796"/>
      <c r="TG60" s="796"/>
      <c r="TH60" s="796"/>
      <c r="TI60" s="796"/>
      <c r="TJ60" s="796"/>
      <c r="TK60" s="796"/>
      <c r="TL60" s="796"/>
      <c r="TM60" s="796"/>
      <c r="TN60" s="796"/>
      <c r="TO60" s="796"/>
      <c r="TP60" s="796"/>
      <c r="TQ60" s="796"/>
      <c r="TR60" s="796"/>
      <c r="TS60" s="796"/>
      <c r="TT60" s="796"/>
      <c r="TU60" s="796"/>
      <c r="TV60" s="796"/>
      <c r="TW60" s="796"/>
      <c r="TX60" s="796"/>
      <c r="TY60" s="796"/>
      <c r="TZ60" s="796"/>
      <c r="UA60" s="796"/>
      <c r="UB60" s="796"/>
      <c r="UC60" s="796"/>
      <c r="UD60" s="796"/>
      <c r="UE60" s="796"/>
      <c r="UF60" s="796"/>
      <c r="UG60" s="796"/>
      <c r="UH60" s="796"/>
      <c r="UI60" s="796"/>
      <c r="UJ60" s="796"/>
      <c r="UK60" s="796"/>
      <c r="UL60" s="796"/>
      <c r="UM60" s="796"/>
      <c r="UN60" s="796"/>
      <c r="UO60" s="796"/>
      <c r="UP60" s="796"/>
      <c r="UQ60" s="796"/>
      <c r="UR60" s="796"/>
      <c r="US60" s="796"/>
      <c r="UT60" s="796"/>
      <c r="UU60" s="796"/>
      <c r="UV60" s="796"/>
      <c r="UW60" s="796"/>
      <c r="UX60" s="796"/>
      <c r="UY60" s="796"/>
      <c r="UZ60" s="796"/>
      <c r="VA60" s="796"/>
      <c r="VB60" s="796"/>
      <c r="VC60" s="796"/>
      <c r="VD60" s="796"/>
      <c r="VE60" s="796"/>
      <c r="VF60" s="796"/>
      <c r="VG60" s="796"/>
      <c r="VH60" s="796"/>
      <c r="VI60" s="796"/>
      <c r="VJ60" s="796"/>
      <c r="VK60" s="796"/>
      <c r="VL60" s="796"/>
      <c r="VM60" s="796"/>
      <c r="VN60" s="796"/>
      <c r="VO60" s="796"/>
      <c r="VP60" s="796"/>
      <c r="VQ60" s="796"/>
      <c r="VR60" s="796"/>
      <c r="VS60" s="796"/>
      <c r="VT60" s="796"/>
      <c r="VU60" s="796"/>
      <c r="VV60" s="796"/>
      <c r="VW60" s="796"/>
      <c r="VX60" s="796"/>
      <c r="VY60" s="796"/>
      <c r="VZ60" s="796"/>
      <c r="WA60" s="796"/>
      <c r="WB60" s="796"/>
      <c r="WC60" s="796"/>
      <c r="WD60" s="796"/>
      <c r="WE60" s="796"/>
      <c r="WF60" s="796"/>
      <c r="WG60" s="796"/>
      <c r="WH60" s="796"/>
      <c r="WI60" s="796"/>
      <c r="WJ60" s="796"/>
      <c r="WK60" s="796"/>
      <c r="WL60" s="796"/>
      <c r="WM60" s="796"/>
      <c r="WN60" s="796"/>
      <c r="WO60" s="796"/>
      <c r="WP60" s="796"/>
      <c r="WQ60" s="796"/>
      <c r="WR60" s="796"/>
      <c r="WS60" s="796"/>
      <c r="WT60" s="796"/>
      <c r="WU60" s="796"/>
      <c r="WV60" s="796"/>
      <c r="WW60" s="796"/>
      <c r="WX60" s="796"/>
      <c r="WY60" s="796"/>
      <c r="WZ60" s="796"/>
      <c r="XA60" s="796"/>
      <c r="XB60" s="796"/>
      <c r="XC60" s="796"/>
      <c r="XD60" s="796"/>
      <c r="XE60" s="796"/>
      <c r="XF60" s="796"/>
      <c r="XG60" s="796"/>
      <c r="XH60" s="796"/>
      <c r="XI60" s="796"/>
      <c r="XJ60" s="796"/>
      <c r="XK60" s="796"/>
      <c r="XL60" s="796"/>
      <c r="XM60" s="796"/>
      <c r="XN60" s="796"/>
      <c r="XO60" s="796"/>
      <c r="XP60" s="796"/>
      <c r="XQ60" s="796"/>
      <c r="XR60" s="796"/>
      <c r="XS60" s="796"/>
      <c r="XT60" s="796"/>
      <c r="XU60" s="796"/>
      <c r="XV60" s="796"/>
      <c r="XW60" s="796"/>
      <c r="XX60" s="796"/>
      <c r="XY60" s="796"/>
      <c r="XZ60" s="796"/>
      <c r="YA60" s="796"/>
      <c r="YB60" s="796"/>
      <c r="YC60" s="796"/>
      <c r="YD60" s="796"/>
      <c r="YE60" s="796"/>
      <c r="YF60" s="796"/>
      <c r="YG60" s="796"/>
      <c r="YH60" s="796"/>
      <c r="YI60" s="796"/>
      <c r="YJ60" s="796"/>
      <c r="YK60" s="796"/>
      <c r="YL60" s="796"/>
      <c r="YM60" s="796"/>
      <c r="YN60" s="796"/>
      <c r="YO60" s="796"/>
      <c r="YP60" s="796"/>
      <c r="YQ60" s="796"/>
      <c r="YR60" s="796"/>
      <c r="YS60" s="796"/>
      <c r="YT60" s="796"/>
      <c r="YU60" s="796"/>
      <c r="YV60" s="796"/>
      <c r="YW60" s="796"/>
      <c r="YX60" s="796"/>
      <c r="YY60" s="796"/>
      <c r="YZ60" s="796"/>
      <c r="ZA60" s="796"/>
      <c r="ZB60" s="796"/>
      <c r="ZC60" s="796"/>
      <c r="ZD60" s="796"/>
      <c r="ZE60" s="796"/>
      <c r="ZF60" s="796"/>
      <c r="ZG60" s="796"/>
      <c r="ZH60" s="796"/>
      <c r="ZI60" s="796"/>
      <c r="ZJ60" s="796"/>
      <c r="ZK60" s="796"/>
      <c r="ZL60" s="796"/>
      <c r="ZM60" s="796"/>
      <c r="ZN60" s="796"/>
      <c r="ZO60" s="796"/>
      <c r="ZP60" s="796"/>
      <c r="ZQ60" s="796"/>
      <c r="ZR60" s="796"/>
      <c r="ZS60" s="796"/>
      <c r="ZT60" s="796"/>
      <c r="ZU60" s="796"/>
      <c r="ZV60" s="796"/>
      <c r="ZW60" s="796"/>
      <c r="ZX60" s="796"/>
      <c r="ZY60" s="796"/>
      <c r="ZZ60" s="796"/>
    </row>
  </sheetData>
  <mergeCells count="19">
    <mergeCell ref="N2:O2"/>
    <mergeCell ref="A4:A31"/>
    <mergeCell ref="B4:B11"/>
    <mergeCell ref="B12:B17"/>
    <mergeCell ref="B18:B23"/>
    <mergeCell ref="B24:B26"/>
    <mergeCell ref="B27:B30"/>
    <mergeCell ref="A2:A3"/>
    <mergeCell ref="B2:B3"/>
    <mergeCell ref="A32:A44"/>
    <mergeCell ref="B32:B36"/>
    <mergeCell ref="B37:B40"/>
    <mergeCell ref="B41:B43"/>
    <mergeCell ref="L2:M2"/>
    <mergeCell ref="K2:K3"/>
    <mergeCell ref="C2:C3"/>
    <mergeCell ref="D2:D3"/>
    <mergeCell ref="E2:G2"/>
    <mergeCell ref="H2:J2"/>
  </mergeCells>
  <printOptions horizontalCentered="1"/>
  <pageMargins left="0.7" right="0.7" top="0.75" bottom="0.75" header="0.3" footer="0.3"/>
  <pageSetup paperSize="9" orientation="landscape"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39"/>
  <sheetViews>
    <sheetView zoomScaleNormal="100" zoomScaleSheetLayoutView="100" workbookViewId="0">
      <pane xSplit="2" ySplit="3" topLeftCell="C4" activePane="bottomRight" state="frozen"/>
      <selection activeCell="H37" sqref="H37"/>
      <selection pane="topRight" activeCell="H37" sqref="H37"/>
      <selection pane="bottomLeft" activeCell="H37" sqref="H37"/>
      <selection pane="bottomRight" activeCell="J22" sqref="J22"/>
    </sheetView>
  </sheetViews>
  <sheetFormatPr defaultColWidth="9.140625" defaultRowHeight="11.25"/>
  <cols>
    <col min="1" max="1" width="7.85546875" style="950" customWidth="1"/>
    <col min="2" max="2" width="10.28515625" style="950" customWidth="1"/>
    <col min="3" max="3" width="21.28515625" style="950" customWidth="1"/>
    <col min="4" max="4" width="11" style="950" bestFit="1" customWidth="1"/>
    <col min="5" max="5" width="7.5703125" style="950" customWidth="1"/>
    <col min="6" max="6" width="7.85546875" style="950" bestFit="1" customWidth="1"/>
    <col min="7" max="8" width="6.5703125" style="950" bestFit="1" customWidth="1"/>
    <col min="9" max="9" width="7.85546875" style="950" bestFit="1" customWidth="1"/>
    <col min="10" max="11" width="6.5703125" style="950" bestFit="1" customWidth="1"/>
    <col min="12" max="12" width="8.28515625" style="950" customWidth="1"/>
    <col min="13" max="14" width="9" style="950" customWidth="1"/>
    <col min="15" max="16384" width="9.140625" style="950"/>
  </cols>
  <sheetData>
    <row r="1" spans="1:16" ht="24" customHeight="1">
      <c r="A1" s="948" t="s">
        <v>1275</v>
      </c>
      <c r="B1" s="948"/>
      <c r="C1" s="949"/>
      <c r="D1" s="949"/>
      <c r="E1" s="948"/>
      <c r="F1" s="948"/>
      <c r="G1" s="948"/>
      <c r="H1" s="948"/>
      <c r="I1" s="948"/>
      <c r="J1" s="948"/>
      <c r="K1" s="948"/>
      <c r="L1" s="948"/>
      <c r="M1" s="948"/>
      <c r="N1" s="948"/>
      <c r="O1" s="948"/>
      <c r="P1" s="948"/>
    </row>
    <row r="2" spans="1:16" ht="21.75" customHeight="1">
      <c r="A2" s="1284" t="s">
        <v>1225</v>
      </c>
      <c r="B2" s="1284" t="s">
        <v>670</v>
      </c>
      <c r="C2" s="1285" t="s">
        <v>1091</v>
      </c>
      <c r="D2" s="951"/>
      <c r="E2" s="1284" t="s">
        <v>1086</v>
      </c>
      <c r="F2" s="1284" t="s">
        <v>443</v>
      </c>
      <c r="G2" s="1284"/>
      <c r="H2" s="1284"/>
      <c r="I2" s="1284" t="s">
        <v>1085</v>
      </c>
      <c r="J2" s="1284"/>
      <c r="K2" s="1284"/>
      <c r="L2" s="1284" t="s">
        <v>1084</v>
      </c>
      <c r="M2" s="1284" t="s">
        <v>1083</v>
      </c>
      <c r="N2" s="1284"/>
      <c r="O2" s="1284" t="s">
        <v>1090</v>
      </c>
      <c r="P2" s="1284"/>
    </row>
    <row r="3" spans="1:16" ht="33.75">
      <c r="A3" s="1284"/>
      <c r="B3" s="1284"/>
      <c r="C3" s="1285"/>
      <c r="D3" s="951" t="s">
        <v>1226</v>
      </c>
      <c r="E3" s="1284"/>
      <c r="F3" s="952" t="s">
        <v>94</v>
      </c>
      <c r="G3" s="953">
        <v>44592</v>
      </c>
      <c r="H3" s="953">
        <v>44620</v>
      </c>
      <c r="I3" s="952" t="s">
        <v>94</v>
      </c>
      <c r="J3" s="953">
        <v>44592</v>
      </c>
      <c r="K3" s="953">
        <v>44620</v>
      </c>
      <c r="L3" s="1284"/>
      <c r="M3" s="953">
        <v>44592</v>
      </c>
      <c r="N3" s="953">
        <v>44620</v>
      </c>
      <c r="O3" s="953" t="s">
        <v>1082</v>
      </c>
      <c r="P3" s="953" t="s">
        <v>1081</v>
      </c>
    </row>
    <row r="4" spans="1:16" ht="12" customHeight="1">
      <c r="A4" s="1276" t="s">
        <v>425</v>
      </c>
      <c r="B4" s="1276" t="s">
        <v>681</v>
      </c>
      <c r="C4" s="954" t="s">
        <v>1227</v>
      </c>
      <c r="D4" s="955" t="s">
        <v>1228</v>
      </c>
      <c r="E4" s="956" t="s">
        <v>1070</v>
      </c>
      <c r="F4" s="957">
        <v>102</v>
      </c>
      <c r="G4" s="957">
        <v>3</v>
      </c>
      <c r="H4" s="957">
        <v>0</v>
      </c>
      <c r="I4" s="958">
        <v>1.8850949999999997</v>
      </c>
      <c r="J4" s="959">
        <v>5.8400000000000001E-2</v>
      </c>
      <c r="K4" s="959">
        <v>0</v>
      </c>
      <c r="L4" s="957" t="s">
        <v>1088</v>
      </c>
      <c r="M4" s="957">
        <v>1990</v>
      </c>
      <c r="N4" s="954">
        <v>2000</v>
      </c>
      <c r="O4" s="954">
        <v>3</v>
      </c>
      <c r="P4" s="958">
        <v>5.9835000000000013E-2</v>
      </c>
    </row>
    <row r="5" spans="1:16" ht="12" customHeight="1">
      <c r="A5" s="1276"/>
      <c r="B5" s="1276"/>
      <c r="C5" s="960" t="s">
        <v>1229</v>
      </c>
      <c r="D5" s="955" t="s">
        <v>1230</v>
      </c>
      <c r="E5" s="956" t="s">
        <v>1070</v>
      </c>
      <c r="F5" s="957">
        <v>974</v>
      </c>
      <c r="G5" s="957">
        <v>51</v>
      </c>
      <c r="H5" s="957">
        <v>46</v>
      </c>
      <c r="I5" s="958">
        <v>16.42454</v>
      </c>
      <c r="J5" s="959">
        <v>0.92585999999999991</v>
      </c>
      <c r="K5" s="959">
        <v>0.86343999999999999</v>
      </c>
      <c r="L5" s="957" t="s">
        <v>1088</v>
      </c>
      <c r="M5" s="957">
        <v>1869</v>
      </c>
      <c r="N5" s="954">
        <v>1892</v>
      </c>
      <c r="O5" s="954">
        <v>9.3000000000000007</v>
      </c>
      <c r="P5" s="954">
        <v>0.17479500000000003</v>
      </c>
    </row>
    <row r="6" spans="1:16" ht="12" customHeight="1">
      <c r="A6" s="1276"/>
      <c r="B6" s="1276"/>
      <c r="C6" s="960" t="s">
        <v>1231</v>
      </c>
      <c r="D6" s="955" t="s">
        <v>1232</v>
      </c>
      <c r="E6" s="956" t="s">
        <v>1052</v>
      </c>
      <c r="F6" s="957">
        <v>653019</v>
      </c>
      <c r="G6" s="957">
        <v>43689</v>
      </c>
      <c r="H6" s="957">
        <v>54717</v>
      </c>
      <c r="I6" s="958">
        <v>19181.390430000003</v>
      </c>
      <c r="J6" s="959">
        <v>1352.08635</v>
      </c>
      <c r="K6" s="959">
        <v>1859.4769499999998</v>
      </c>
      <c r="L6" s="957" t="s">
        <v>1088</v>
      </c>
      <c r="M6" s="957">
        <v>6476</v>
      </c>
      <c r="N6" s="954">
        <v>7050</v>
      </c>
      <c r="O6" s="954">
        <v>6344.25</v>
      </c>
      <c r="P6" s="954">
        <v>214.086074</v>
      </c>
    </row>
    <row r="7" spans="1:16" ht="12" customHeight="1">
      <c r="A7" s="1276"/>
      <c r="B7" s="1276"/>
      <c r="C7" s="960" t="s">
        <v>1233</v>
      </c>
      <c r="D7" s="955" t="s">
        <v>1234</v>
      </c>
      <c r="E7" s="956" t="s">
        <v>1070</v>
      </c>
      <c r="F7" s="957">
        <v>623918</v>
      </c>
      <c r="G7" s="957">
        <v>0</v>
      </c>
      <c r="H7" s="957">
        <v>0</v>
      </c>
      <c r="I7" s="958">
        <v>32594.81964999999</v>
      </c>
      <c r="J7" s="959">
        <v>0</v>
      </c>
      <c r="K7" s="959">
        <v>0</v>
      </c>
      <c r="L7" s="957" t="s">
        <v>1088</v>
      </c>
      <c r="M7" s="957">
        <v>0</v>
      </c>
      <c r="N7" s="958">
        <v>0</v>
      </c>
      <c r="O7" s="958">
        <v>0</v>
      </c>
      <c r="P7" s="958">
        <v>0</v>
      </c>
    </row>
    <row r="8" spans="1:16" ht="12" customHeight="1">
      <c r="A8" s="1276"/>
      <c r="B8" s="1276"/>
      <c r="C8" s="960" t="s">
        <v>1235</v>
      </c>
      <c r="D8" s="955" t="s">
        <v>1236</v>
      </c>
      <c r="E8" s="956" t="s">
        <v>1070</v>
      </c>
      <c r="F8" s="957">
        <v>1267587</v>
      </c>
      <c r="G8" s="957">
        <v>208828</v>
      </c>
      <c r="H8" s="957">
        <v>160507</v>
      </c>
      <c r="I8" s="958">
        <v>36002.332289999962</v>
      </c>
      <c r="J8" s="959">
        <v>6837.4396000000015</v>
      </c>
      <c r="K8" s="959">
        <v>5082.108400000001</v>
      </c>
      <c r="L8" s="957" t="s">
        <v>1088</v>
      </c>
      <c r="M8" s="957">
        <v>3142</v>
      </c>
      <c r="N8" s="954">
        <v>3026</v>
      </c>
      <c r="O8" s="954">
        <v>12004.1</v>
      </c>
      <c r="P8" s="954">
        <v>379.23723854999992</v>
      </c>
    </row>
    <row r="9" spans="1:16" ht="12" customHeight="1">
      <c r="A9" s="1276"/>
      <c r="B9" s="1276"/>
      <c r="C9" s="960" t="s">
        <v>454</v>
      </c>
      <c r="D9" s="955" t="s">
        <v>454</v>
      </c>
      <c r="E9" s="956"/>
      <c r="F9" s="957">
        <v>105</v>
      </c>
      <c r="G9" s="957">
        <v>1</v>
      </c>
      <c r="H9" s="957">
        <v>0</v>
      </c>
      <c r="I9" s="958">
        <v>11.829599999999999</v>
      </c>
      <c r="J9" s="959">
        <v>0.1099</v>
      </c>
      <c r="K9" s="959">
        <v>0</v>
      </c>
      <c r="L9" s="957"/>
      <c r="M9" s="957">
        <v>1184.6500000000001</v>
      </c>
      <c r="N9" s="954">
        <v>1413.4</v>
      </c>
      <c r="O9" s="954">
        <v>0</v>
      </c>
      <c r="P9" s="961">
        <v>0</v>
      </c>
    </row>
    <row r="10" spans="1:16" ht="12" customHeight="1">
      <c r="A10" s="1276"/>
      <c r="B10" s="1276"/>
      <c r="C10" s="960" t="s">
        <v>1237</v>
      </c>
      <c r="D10" s="955" t="s">
        <v>1238</v>
      </c>
      <c r="E10" s="956" t="s">
        <v>1052</v>
      </c>
      <c r="F10" s="957">
        <v>124250</v>
      </c>
      <c r="G10" s="957">
        <v>23443</v>
      </c>
      <c r="H10" s="957">
        <v>25272</v>
      </c>
      <c r="I10" s="958">
        <v>5086.1106799999952</v>
      </c>
      <c r="J10" s="959">
        <v>1170.6640900000004</v>
      </c>
      <c r="K10" s="959">
        <v>1361.1022</v>
      </c>
      <c r="L10" s="957" t="s">
        <v>1088</v>
      </c>
      <c r="M10" s="957">
        <v>10100</v>
      </c>
      <c r="N10" s="954">
        <v>10902</v>
      </c>
      <c r="O10" s="954">
        <v>3094.5</v>
      </c>
      <c r="P10" s="954">
        <v>166.61309700000001</v>
      </c>
    </row>
    <row r="11" spans="1:16" ht="12" customHeight="1">
      <c r="A11" s="1276"/>
      <c r="B11" s="1276"/>
      <c r="C11" s="960" t="s">
        <v>1239</v>
      </c>
      <c r="D11" s="955" t="s">
        <v>1240</v>
      </c>
      <c r="E11" s="956" t="s">
        <v>1052</v>
      </c>
      <c r="F11" s="957">
        <v>986562</v>
      </c>
      <c r="G11" s="957">
        <v>90684</v>
      </c>
      <c r="H11" s="957">
        <v>89329</v>
      </c>
      <c r="I11" s="958">
        <v>47139.975639999968</v>
      </c>
      <c r="J11" s="959">
        <v>5304.1902849999969</v>
      </c>
      <c r="K11" s="959">
        <v>5142.93678</v>
      </c>
      <c r="L11" s="957" t="s">
        <v>1088</v>
      </c>
      <c r="M11" s="957">
        <v>11958</v>
      </c>
      <c r="N11" s="954">
        <v>10738</v>
      </c>
      <c r="O11" s="954">
        <v>12008.95</v>
      </c>
      <c r="P11" s="954">
        <v>696.22628966249999</v>
      </c>
    </row>
    <row r="12" spans="1:16" ht="12" customHeight="1">
      <c r="A12" s="1276"/>
      <c r="B12" s="1276"/>
      <c r="C12" s="960" t="s">
        <v>1241</v>
      </c>
      <c r="D12" s="955" t="s">
        <v>1242</v>
      </c>
      <c r="E12" s="956" t="s">
        <v>1070</v>
      </c>
      <c r="F12" s="957">
        <v>2097414</v>
      </c>
      <c r="G12" s="957">
        <v>193373</v>
      </c>
      <c r="H12" s="957">
        <v>181978</v>
      </c>
      <c r="I12" s="958">
        <v>58605.757644999961</v>
      </c>
      <c r="J12" s="959">
        <v>6126.6905849999994</v>
      </c>
      <c r="K12" s="959">
        <v>5526.5338599999977</v>
      </c>
      <c r="L12" s="957" t="s">
        <v>1088</v>
      </c>
      <c r="M12" s="957">
        <v>6357</v>
      </c>
      <c r="N12" s="954">
        <v>5883</v>
      </c>
      <c r="O12" s="954">
        <v>17334</v>
      </c>
      <c r="P12" s="954">
        <v>537.91260944999999</v>
      </c>
    </row>
    <row r="13" spans="1:16" ht="12" customHeight="1">
      <c r="A13" s="1276"/>
      <c r="B13" s="1276"/>
      <c r="C13" s="960" t="s">
        <v>1243</v>
      </c>
      <c r="D13" s="955" t="s">
        <v>1244</v>
      </c>
      <c r="E13" s="956" t="s">
        <v>1070</v>
      </c>
      <c r="F13" s="957">
        <v>111</v>
      </c>
      <c r="G13" s="957">
        <v>7</v>
      </c>
      <c r="H13" s="957">
        <v>0</v>
      </c>
      <c r="I13" s="958">
        <v>3.1847125000000003</v>
      </c>
      <c r="J13" s="959">
        <v>0.203125</v>
      </c>
      <c r="K13" s="959">
        <v>0</v>
      </c>
      <c r="L13" s="957" t="s">
        <v>1245</v>
      </c>
      <c r="M13" s="957">
        <v>1187.5</v>
      </c>
      <c r="N13" s="954">
        <v>1147</v>
      </c>
      <c r="O13" s="954">
        <v>0</v>
      </c>
      <c r="P13" s="954">
        <v>0</v>
      </c>
    </row>
    <row r="14" spans="1:16" ht="12" customHeight="1">
      <c r="A14" s="1276"/>
      <c r="B14" s="1276"/>
      <c r="C14" s="960" t="s">
        <v>1246</v>
      </c>
      <c r="D14" s="955" t="s">
        <v>1247</v>
      </c>
      <c r="E14" s="956" t="s">
        <v>1248</v>
      </c>
      <c r="F14" s="957">
        <v>192265</v>
      </c>
      <c r="G14" s="957">
        <v>35735</v>
      </c>
      <c r="H14" s="957">
        <v>52465</v>
      </c>
      <c r="I14" s="958">
        <v>8943.0385500000011</v>
      </c>
      <c r="J14" s="959">
        <v>1947.4205100000001</v>
      </c>
      <c r="K14" s="959">
        <v>3338.7025349999994</v>
      </c>
      <c r="L14" s="957" t="s">
        <v>1088</v>
      </c>
      <c r="M14" s="957">
        <v>19465</v>
      </c>
      <c r="N14" s="954">
        <v>21150</v>
      </c>
      <c r="O14" s="954">
        <v>4881</v>
      </c>
      <c r="P14" s="954">
        <v>308.81731124999999</v>
      </c>
    </row>
    <row r="15" spans="1:16" ht="12" customHeight="1">
      <c r="A15" s="1276"/>
      <c r="B15" s="1276"/>
      <c r="C15" s="960" t="s">
        <v>455</v>
      </c>
      <c r="D15" s="955" t="s">
        <v>1249</v>
      </c>
      <c r="E15" s="956" t="s">
        <v>1066</v>
      </c>
      <c r="F15" s="957">
        <v>231735</v>
      </c>
      <c r="G15" s="957">
        <v>58715</v>
      </c>
      <c r="H15" s="957">
        <v>37331</v>
      </c>
      <c r="I15" s="958">
        <v>8153.0030200000019</v>
      </c>
      <c r="J15" s="959">
        <v>2362.1907299999998</v>
      </c>
      <c r="K15" s="959">
        <v>1508.0988299999999</v>
      </c>
      <c r="L15" s="957" t="s">
        <v>1250</v>
      </c>
      <c r="M15" s="957">
        <v>2021.5</v>
      </c>
      <c r="N15" s="954">
        <v>1865</v>
      </c>
      <c r="O15" s="954">
        <v>3495</v>
      </c>
      <c r="P15" s="954">
        <v>141.38781299999999</v>
      </c>
    </row>
    <row r="16" spans="1:16" ht="12" customHeight="1">
      <c r="A16" s="1276"/>
      <c r="B16" s="1276"/>
      <c r="C16" s="960" t="s">
        <v>1251</v>
      </c>
      <c r="D16" s="955" t="s">
        <v>1252</v>
      </c>
      <c r="E16" s="956" t="s">
        <v>1070</v>
      </c>
      <c r="F16" s="957">
        <v>678</v>
      </c>
      <c r="G16" s="957">
        <v>274</v>
      </c>
      <c r="H16" s="957">
        <v>232</v>
      </c>
      <c r="I16" s="958">
        <v>12.03317</v>
      </c>
      <c r="J16" s="959">
        <v>5.3087200000000001</v>
      </c>
      <c r="K16" s="959">
        <v>4.3633100000000002</v>
      </c>
      <c r="L16" s="957" t="s">
        <v>1088</v>
      </c>
      <c r="M16" s="957">
        <v>2030</v>
      </c>
      <c r="N16" s="954">
        <v>2008</v>
      </c>
      <c r="O16" s="954">
        <v>84.6</v>
      </c>
      <c r="P16" s="954">
        <v>1.6496247500000003</v>
      </c>
    </row>
    <row r="17" spans="1:16" ht="12" customHeight="1">
      <c r="A17" s="1276"/>
      <c r="B17" s="1276"/>
      <c r="C17" s="960" t="s">
        <v>1253</v>
      </c>
      <c r="D17" s="955" t="s">
        <v>1254</v>
      </c>
      <c r="E17" s="956"/>
      <c r="F17" s="957">
        <v>687470</v>
      </c>
      <c r="G17" s="957">
        <v>121</v>
      </c>
      <c r="H17" s="957">
        <v>3</v>
      </c>
      <c r="I17" s="958">
        <v>50400.079699999958</v>
      </c>
      <c r="J17" s="959">
        <v>9.0722299999999994</v>
      </c>
      <c r="K17" s="959">
        <v>0.24723000000000001</v>
      </c>
      <c r="L17" s="957"/>
      <c r="M17" s="957">
        <v>6882</v>
      </c>
      <c r="N17" s="954">
        <v>0</v>
      </c>
      <c r="O17" s="954">
        <v>2.7857142857142856</v>
      </c>
      <c r="P17" s="954">
        <v>0.21825214285714287</v>
      </c>
    </row>
    <row r="18" spans="1:16" ht="12" customHeight="1">
      <c r="A18" s="1276"/>
      <c r="B18" s="1276"/>
      <c r="C18" s="960" t="s">
        <v>1255</v>
      </c>
      <c r="D18" s="955" t="s">
        <v>1256</v>
      </c>
      <c r="E18" s="956" t="s">
        <v>1052</v>
      </c>
      <c r="F18" s="957">
        <v>1601202</v>
      </c>
      <c r="G18" s="957">
        <v>7213</v>
      </c>
      <c r="H18" s="957">
        <v>2110</v>
      </c>
      <c r="I18" s="958">
        <v>53388.838194999989</v>
      </c>
      <c r="J18" s="959">
        <v>228.97034500000007</v>
      </c>
      <c r="K18" s="959">
        <v>69.81780000000002</v>
      </c>
      <c r="L18" s="957" t="s">
        <v>1088</v>
      </c>
      <c r="M18" s="957">
        <v>6380</v>
      </c>
      <c r="N18" s="954">
        <v>7900</v>
      </c>
      <c r="O18" s="954">
        <v>1206.45</v>
      </c>
      <c r="P18" s="954">
        <v>39.966589137500009</v>
      </c>
    </row>
    <row r="19" spans="1:16" ht="12" customHeight="1">
      <c r="A19" s="1276"/>
      <c r="B19" s="1276"/>
      <c r="C19" s="960" t="s">
        <v>1257</v>
      </c>
      <c r="D19" s="955" t="s">
        <v>1258</v>
      </c>
      <c r="E19" s="956" t="s">
        <v>1052</v>
      </c>
      <c r="F19" s="957">
        <v>1262368</v>
      </c>
      <c r="G19" s="957">
        <v>2190</v>
      </c>
      <c r="H19" s="957">
        <v>89</v>
      </c>
      <c r="I19" s="958">
        <v>83797.54978999999</v>
      </c>
      <c r="J19" s="959">
        <v>130.77819000000002</v>
      </c>
      <c r="K19" s="959">
        <v>5.7506649999999997</v>
      </c>
      <c r="L19" s="957" t="s">
        <v>1259</v>
      </c>
      <c r="M19" s="957">
        <v>1266.2</v>
      </c>
      <c r="N19" s="954">
        <v>1460</v>
      </c>
      <c r="O19" s="954">
        <v>81.099999999999994</v>
      </c>
      <c r="P19" s="954">
        <v>5.2370459999999994</v>
      </c>
    </row>
    <row r="20" spans="1:16" ht="12" customHeight="1">
      <c r="A20" s="1276"/>
      <c r="B20" s="1276"/>
      <c r="C20" s="960" t="s">
        <v>682</v>
      </c>
      <c r="D20" s="955" t="s">
        <v>1260</v>
      </c>
      <c r="E20" s="956" t="s">
        <v>1052</v>
      </c>
      <c r="F20" s="957">
        <v>164230</v>
      </c>
      <c r="G20" s="957">
        <v>17545</v>
      </c>
      <c r="H20" s="957">
        <v>16458</v>
      </c>
      <c r="I20" s="958">
        <v>6623.4849400000039</v>
      </c>
      <c r="J20" s="959">
        <v>912.04471999999998</v>
      </c>
      <c r="K20" s="959">
        <v>812.56364999999971</v>
      </c>
      <c r="L20" s="957" t="s">
        <v>1088</v>
      </c>
      <c r="M20" s="957">
        <v>10028</v>
      </c>
      <c r="N20" s="954">
        <v>9358</v>
      </c>
      <c r="O20" s="954">
        <v>2401.8000000000002</v>
      </c>
      <c r="P20" s="954">
        <v>118.11990600000004</v>
      </c>
    </row>
    <row r="21" spans="1:16" ht="12" customHeight="1">
      <c r="A21" s="1276"/>
      <c r="B21" s="1276"/>
      <c r="C21" s="960" t="s">
        <v>1261</v>
      </c>
      <c r="D21" s="955" t="s">
        <v>1262</v>
      </c>
      <c r="E21" s="956" t="s">
        <v>1070</v>
      </c>
      <c r="F21" s="957">
        <v>60</v>
      </c>
      <c r="G21" s="957">
        <v>0</v>
      </c>
      <c r="H21" s="957">
        <v>0</v>
      </c>
      <c r="I21" s="958">
        <v>1.05633</v>
      </c>
      <c r="J21" s="959">
        <v>0</v>
      </c>
      <c r="K21" s="959">
        <v>0</v>
      </c>
      <c r="L21" s="957" t="s">
        <v>1088</v>
      </c>
      <c r="M21" s="957">
        <v>2125</v>
      </c>
      <c r="N21" s="954">
        <v>2124</v>
      </c>
      <c r="O21" s="958">
        <v>0</v>
      </c>
      <c r="P21" s="958">
        <v>0</v>
      </c>
    </row>
    <row r="22" spans="1:16" s="964" customFormat="1" ht="12" customHeight="1">
      <c r="A22" s="1276"/>
      <c r="B22" s="1277"/>
      <c r="C22" s="962" t="s">
        <v>676</v>
      </c>
      <c r="D22" s="962"/>
      <c r="E22" s="963"/>
      <c r="F22" s="963">
        <v>9894050</v>
      </c>
      <c r="G22" s="963">
        <v>681872</v>
      </c>
      <c r="H22" s="963">
        <v>620537</v>
      </c>
      <c r="I22" s="963">
        <v>409962.79397749976</v>
      </c>
      <c r="J22" s="963">
        <v>26388.153640000004</v>
      </c>
      <c r="K22" s="963">
        <v>24712.565649999997</v>
      </c>
      <c r="L22" s="963"/>
      <c r="M22" s="963"/>
      <c r="N22" s="963"/>
      <c r="O22" s="963">
        <v>62950.83571428572</v>
      </c>
      <c r="P22" s="963">
        <v>2609.7064809428566</v>
      </c>
    </row>
    <row r="23" spans="1:16" ht="12" customHeight="1">
      <c r="A23" s="1276"/>
      <c r="B23" s="1278" t="s">
        <v>439</v>
      </c>
      <c r="C23" s="960" t="s">
        <v>683</v>
      </c>
      <c r="D23" s="955" t="s">
        <v>1263</v>
      </c>
      <c r="E23" s="956" t="s">
        <v>1070</v>
      </c>
      <c r="F23" s="957">
        <v>2579</v>
      </c>
      <c r="G23" s="957">
        <v>149</v>
      </c>
      <c r="H23" s="957">
        <v>67</v>
      </c>
      <c r="I23" s="958">
        <v>115.16946000000009</v>
      </c>
      <c r="J23" s="959">
        <v>6.5118100000000005</v>
      </c>
      <c r="K23" s="958">
        <v>3.0274000000000005</v>
      </c>
      <c r="L23" s="957" t="s">
        <v>1089</v>
      </c>
      <c r="M23" s="957">
        <v>47500</v>
      </c>
      <c r="N23" s="954">
        <v>51210</v>
      </c>
      <c r="O23" s="954">
        <v>2.95</v>
      </c>
      <c r="P23" s="954">
        <v>0.145397</v>
      </c>
    </row>
    <row r="24" spans="1:16" s="964" customFormat="1" ht="12" customHeight="1">
      <c r="A24" s="1276"/>
      <c r="B24" s="1279"/>
      <c r="C24" s="962" t="s">
        <v>684</v>
      </c>
      <c r="D24" s="962"/>
      <c r="E24" s="965"/>
      <c r="F24" s="966">
        <v>2579</v>
      </c>
      <c r="G24" s="966">
        <v>149</v>
      </c>
      <c r="H24" s="966">
        <v>67</v>
      </c>
      <c r="I24" s="966">
        <v>115.16946000000009</v>
      </c>
      <c r="J24" s="966">
        <v>6.5118100000000005</v>
      </c>
      <c r="K24" s="966">
        <v>3.0274000000000005</v>
      </c>
      <c r="L24" s="966"/>
      <c r="M24" s="966"/>
      <c r="N24" s="966"/>
      <c r="O24" s="966">
        <v>2.95</v>
      </c>
      <c r="P24" s="966">
        <v>0.145397</v>
      </c>
    </row>
    <row r="25" spans="1:16" ht="12" customHeight="1">
      <c r="A25" s="1276"/>
      <c r="B25" s="1278" t="s">
        <v>1264</v>
      </c>
      <c r="C25" s="955" t="s">
        <v>1265</v>
      </c>
      <c r="D25" s="955" t="s">
        <v>1265</v>
      </c>
      <c r="E25" s="957"/>
      <c r="F25" s="957">
        <v>583</v>
      </c>
      <c r="G25" s="959">
        <v>0</v>
      </c>
      <c r="H25" s="959">
        <v>0</v>
      </c>
      <c r="I25" s="958">
        <v>41.774662500000005</v>
      </c>
      <c r="J25" s="959">
        <v>0</v>
      </c>
      <c r="K25" s="959">
        <v>0</v>
      </c>
      <c r="L25" s="957"/>
      <c r="M25" s="957">
        <v>1750.85</v>
      </c>
      <c r="N25" s="957"/>
      <c r="O25" s="958">
        <v>0</v>
      </c>
      <c r="P25" s="958">
        <v>0</v>
      </c>
    </row>
    <row r="26" spans="1:16" ht="12" customHeight="1">
      <c r="A26" s="1276"/>
      <c r="B26" s="1280"/>
      <c r="C26" s="955" t="s">
        <v>1266</v>
      </c>
      <c r="D26" s="955" t="s">
        <v>1266</v>
      </c>
      <c r="E26" s="957"/>
      <c r="F26" s="957">
        <v>3703</v>
      </c>
      <c r="G26" s="957">
        <v>939</v>
      </c>
      <c r="H26" s="957">
        <v>1830</v>
      </c>
      <c r="I26" s="958">
        <v>268.74305999999996</v>
      </c>
      <c r="J26" s="958">
        <v>76.129250000000013</v>
      </c>
      <c r="K26" s="958">
        <v>144.46538000000004</v>
      </c>
      <c r="L26" s="957"/>
      <c r="M26" s="957">
        <v>8039.9</v>
      </c>
      <c r="N26" s="957">
        <v>7312</v>
      </c>
      <c r="O26" s="954">
        <v>107.4</v>
      </c>
      <c r="P26" s="954">
        <v>8.4343479499999976</v>
      </c>
    </row>
    <row r="27" spans="1:16" ht="12" customHeight="1">
      <c r="A27" s="1276"/>
      <c r="B27" s="1280"/>
      <c r="C27" s="955" t="s">
        <v>1267</v>
      </c>
      <c r="D27" s="955" t="s">
        <v>1267</v>
      </c>
      <c r="E27" s="957"/>
      <c r="F27" s="957">
        <v>431</v>
      </c>
      <c r="G27" s="957">
        <v>15</v>
      </c>
      <c r="H27" s="957">
        <v>0</v>
      </c>
      <c r="I27" s="958">
        <v>24.837890000000002</v>
      </c>
      <c r="J27" s="958">
        <v>0.85615000000000019</v>
      </c>
      <c r="K27" s="958">
        <v>0</v>
      </c>
      <c r="L27" s="957"/>
      <c r="M27" s="957">
        <v>5730</v>
      </c>
      <c r="N27" s="957"/>
      <c r="O27" s="958">
        <v>0</v>
      </c>
      <c r="P27" s="958">
        <v>0</v>
      </c>
    </row>
    <row r="28" spans="1:16" s="964" customFormat="1" ht="12" customHeight="1">
      <c r="A28" s="1276"/>
      <c r="B28" s="1279"/>
      <c r="C28" s="962" t="s">
        <v>1268</v>
      </c>
      <c r="D28" s="962"/>
      <c r="E28" s="965"/>
      <c r="F28" s="966">
        <v>4717</v>
      </c>
      <c r="G28" s="966">
        <v>954</v>
      </c>
      <c r="H28" s="966">
        <v>1830</v>
      </c>
      <c r="I28" s="966">
        <v>335.35561250000001</v>
      </c>
      <c r="J28" s="966">
        <v>76.985400000000013</v>
      </c>
      <c r="K28" s="966">
        <v>144.46538000000004</v>
      </c>
      <c r="L28" s="966"/>
      <c r="M28" s="967"/>
      <c r="N28" s="967"/>
      <c r="O28" s="966">
        <v>107.4</v>
      </c>
      <c r="P28" s="966">
        <v>8.4343479499999976</v>
      </c>
    </row>
    <row r="29" spans="1:16" s="964" customFormat="1" ht="24.75" customHeight="1">
      <c r="A29" s="1277"/>
      <c r="B29" s="968" t="s">
        <v>1269</v>
      </c>
      <c r="C29" s="962" t="s">
        <v>1269</v>
      </c>
      <c r="D29" s="962"/>
      <c r="E29" s="963"/>
      <c r="F29" s="963">
        <v>9901346</v>
      </c>
      <c r="G29" s="963">
        <v>682893</v>
      </c>
      <c r="H29" s="963">
        <v>622410</v>
      </c>
      <c r="I29" s="963">
        <v>410413.31904999976</v>
      </c>
      <c r="J29" s="963">
        <v>26468.166440000005</v>
      </c>
      <c r="K29" s="963">
        <v>24859.162539999998</v>
      </c>
      <c r="L29" s="963"/>
      <c r="M29" s="969"/>
      <c r="N29" s="969"/>
      <c r="O29" s="963">
        <v>63061.185714285719</v>
      </c>
      <c r="P29" s="963">
        <v>2618.2862258928567</v>
      </c>
    </row>
    <row r="30" spans="1:16" ht="12" customHeight="1">
      <c r="A30" s="1281" t="s">
        <v>426</v>
      </c>
      <c r="B30" s="1278" t="s">
        <v>681</v>
      </c>
      <c r="C30" s="960" t="s">
        <v>1233</v>
      </c>
      <c r="D30" s="955" t="s">
        <v>1234</v>
      </c>
      <c r="E30" s="956" t="s">
        <v>1070</v>
      </c>
      <c r="F30" s="958">
        <v>655</v>
      </c>
      <c r="G30" s="957">
        <v>0</v>
      </c>
      <c r="H30" s="957">
        <v>0</v>
      </c>
      <c r="I30" s="958">
        <v>0.86070499999999994</v>
      </c>
      <c r="J30" s="958">
        <v>0</v>
      </c>
      <c r="K30" s="958">
        <v>0</v>
      </c>
      <c r="L30" s="957" t="s">
        <v>1088</v>
      </c>
      <c r="M30" s="970"/>
      <c r="N30" s="970"/>
      <c r="O30" s="958">
        <v>0</v>
      </c>
      <c r="P30" s="958">
        <v>0</v>
      </c>
    </row>
    <row r="31" spans="1:16" ht="12" customHeight="1">
      <c r="A31" s="1282"/>
      <c r="B31" s="1280"/>
      <c r="C31" s="960" t="s">
        <v>1239</v>
      </c>
      <c r="D31" s="955" t="s">
        <v>1240</v>
      </c>
      <c r="E31" s="956" t="s">
        <v>1052</v>
      </c>
      <c r="F31" s="958">
        <v>651</v>
      </c>
      <c r="G31" s="957">
        <v>61</v>
      </c>
      <c r="H31" s="957">
        <v>54</v>
      </c>
      <c r="I31" s="958">
        <v>2.6599550000000001</v>
      </c>
      <c r="J31" s="971">
        <v>7.8970000000000012E-2</v>
      </c>
      <c r="K31" s="958">
        <v>3.6191900000000001</v>
      </c>
      <c r="L31" s="957" t="s">
        <v>1088</v>
      </c>
      <c r="M31" s="970"/>
      <c r="N31" s="970"/>
      <c r="O31" s="954">
        <v>51.25</v>
      </c>
      <c r="P31" s="972">
        <v>4.8096250000000005E-3</v>
      </c>
    </row>
    <row r="32" spans="1:16" ht="12" customHeight="1">
      <c r="A32" s="1282"/>
      <c r="B32" s="1280"/>
      <c r="C32" s="960" t="s">
        <v>1270</v>
      </c>
      <c r="D32" s="955" t="s">
        <v>1242</v>
      </c>
      <c r="E32" s="956" t="s">
        <v>1052</v>
      </c>
      <c r="F32" s="958">
        <v>1478</v>
      </c>
      <c r="G32" s="957">
        <v>119</v>
      </c>
      <c r="H32" s="957">
        <v>3795</v>
      </c>
      <c r="I32" s="958">
        <v>1.1222949999999996</v>
      </c>
      <c r="J32" s="971">
        <v>1.0799999999999999E-2</v>
      </c>
      <c r="K32" s="958">
        <v>118.97543</v>
      </c>
      <c r="L32" s="957" t="s">
        <v>1088</v>
      </c>
      <c r="M32" s="970"/>
      <c r="N32" s="970"/>
      <c r="O32" s="954">
        <v>331.4</v>
      </c>
      <c r="P32" s="972">
        <v>0.18846812500000001</v>
      </c>
    </row>
    <row r="33" spans="1:16" ht="12" customHeight="1">
      <c r="A33" s="1282"/>
      <c r="B33" s="1280"/>
      <c r="C33" s="960" t="s">
        <v>1271</v>
      </c>
      <c r="D33" s="955" t="s">
        <v>1256</v>
      </c>
      <c r="E33" s="956" t="s">
        <v>1052</v>
      </c>
      <c r="F33" s="958">
        <v>27</v>
      </c>
      <c r="G33" s="958">
        <v>3.0000000000000005E-3</v>
      </c>
      <c r="H33" s="958">
        <v>3.0000000000000005E-3</v>
      </c>
      <c r="I33" s="958">
        <v>3.9449999999999999E-2</v>
      </c>
      <c r="J33" s="958">
        <v>2.5000000000000001E-3</v>
      </c>
      <c r="K33" s="958">
        <v>0</v>
      </c>
      <c r="L33" s="957" t="s">
        <v>1088</v>
      </c>
      <c r="M33" s="970"/>
      <c r="N33" s="970"/>
      <c r="O33" s="958">
        <v>0</v>
      </c>
      <c r="P33" s="958">
        <v>0</v>
      </c>
    </row>
    <row r="34" spans="1:16" ht="12" customHeight="1">
      <c r="A34" s="1282"/>
      <c r="B34" s="1280"/>
      <c r="C34" s="960" t="s">
        <v>1251</v>
      </c>
      <c r="D34" s="955" t="s">
        <v>1252</v>
      </c>
      <c r="E34" s="956" t="s">
        <v>1070</v>
      </c>
      <c r="F34" s="958">
        <v>10</v>
      </c>
      <c r="G34" s="958">
        <v>3.0000000000000005E-3</v>
      </c>
      <c r="H34" s="958">
        <v>3.0000000000000005E-3</v>
      </c>
      <c r="I34" s="958">
        <v>2.5000000000000001E-3</v>
      </c>
      <c r="J34" s="958">
        <v>2.5000000000000001E-3</v>
      </c>
      <c r="K34" s="958">
        <v>0</v>
      </c>
      <c r="L34" s="957" t="s">
        <v>1088</v>
      </c>
      <c r="M34" s="970"/>
      <c r="N34" s="970"/>
      <c r="O34" s="958">
        <v>0</v>
      </c>
      <c r="P34" s="958">
        <v>0</v>
      </c>
    </row>
    <row r="35" spans="1:16" ht="12" customHeight="1">
      <c r="A35" s="1282"/>
      <c r="B35" s="1280"/>
      <c r="C35" s="960" t="s">
        <v>1272</v>
      </c>
      <c r="D35" s="955" t="s">
        <v>1254</v>
      </c>
      <c r="E35" s="956"/>
      <c r="F35" s="958">
        <v>97</v>
      </c>
      <c r="G35" s="958">
        <v>3.0000000000000005E-3</v>
      </c>
      <c r="H35" s="958">
        <v>3.0000000000000005E-3</v>
      </c>
      <c r="I35" s="958">
        <v>3.0000000000000005E-3</v>
      </c>
      <c r="J35" s="958">
        <v>2.5000000000000001E-3</v>
      </c>
      <c r="K35" s="958">
        <v>0</v>
      </c>
      <c r="L35" s="957"/>
      <c r="M35" s="970"/>
      <c r="N35" s="970"/>
      <c r="O35" s="958">
        <v>0</v>
      </c>
      <c r="P35" s="958">
        <v>0</v>
      </c>
    </row>
    <row r="36" spans="1:16" s="964" customFormat="1" ht="28.5" customHeight="1">
      <c r="A36" s="1283"/>
      <c r="B36" s="968" t="s">
        <v>1273</v>
      </c>
      <c r="C36" s="962" t="s">
        <v>1273</v>
      </c>
      <c r="D36" s="962"/>
      <c r="E36" s="963"/>
      <c r="F36" s="973">
        <v>2918</v>
      </c>
      <c r="G36" s="973">
        <v>180.01199999999994</v>
      </c>
      <c r="H36" s="973">
        <v>3849.0120000000006</v>
      </c>
      <c r="I36" s="973">
        <v>4.6879050000000007</v>
      </c>
      <c r="J36" s="973">
        <v>9.9770000000000025E-2</v>
      </c>
      <c r="K36" s="973">
        <v>122.59462000000001</v>
      </c>
      <c r="L36" s="963"/>
      <c r="M36" s="973"/>
      <c r="N36" s="973"/>
      <c r="O36" s="973">
        <v>382.65</v>
      </c>
      <c r="P36" s="973">
        <v>0.19327775000000003</v>
      </c>
    </row>
    <row r="37" spans="1:16">
      <c r="A37" s="974" t="s">
        <v>1160</v>
      </c>
      <c r="C37" s="964"/>
      <c r="D37" s="964"/>
      <c r="E37" s="964"/>
      <c r="F37" s="964"/>
      <c r="G37" s="964"/>
      <c r="H37" s="964"/>
      <c r="I37" s="964"/>
      <c r="J37" s="964"/>
      <c r="K37" s="964"/>
      <c r="L37" s="964"/>
      <c r="M37" s="964"/>
      <c r="N37" s="964"/>
    </row>
    <row r="38" spans="1:16">
      <c r="A38" s="950" t="s">
        <v>1274</v>
      </c>
      <c r="C38" s="964"/>
      <c r="D38" s="964"/>
      <c r="E38" s="964"/>
      <c r="F38" s="964"/>
      <c r="G38" s="964"/>
      <c r="H38" s="964"/>
      <c r="I38" s="964"/>
      <c r="J38" s="964"/>
      <c r="K38" s="964"/>
      <c r="L38" s="964"/>
      <c r="M38" s="964"/>
      <c r="N38" s="964"/>
    </row>
    <row r="39" spans="1:16">
      <c r="A39" s="964" t="s">
        <v>441</v>
      </c>
      <c r="I39" s="964"/>
    </row>
  </sheetData>
  <mergeCells count="15">
    <mergeCell ref="O2:P2"/>
    <mergeCell ref="A2:A3"/>
    <mergeCell ref="B2:B3"/>
    <mergeCell ref="C2:C3"/>
    <mergeCell ref="E2:E3"/>
    <mergeCell ref="F2:H2"/>
    <mergeCell ref="I2:K2"/>
    <mergeCell ref="L2:L3"/>
    <mergeCell ref="M2:N2"/>
    <mergeCell ref="A4:A29"/>
    <mergeCell ref="B4:B22"/>
    <mergeCell ref="B23:B24"/>
    <mergeCell ref="B25:B28"/>
    <mergeCell ref="A30:A36"/>
    <mergeCell ref="B30:B35"/>
  </mergeCells>
  <printOptions horizontalCentered="1"/>
  <pageMargins left="0.7" right="0.7" top="0.75" bottom="0.75" header="0.3" footer="0.3"/>
  <pageSetup paperSize="9" orientation="landscape"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35"/>
  <sheetViews>
    <sheetView view="pageBreakPreview" zoomScale="85" zoomScaleNormal="115" zoomScaleSheetLayoutView="85" workbookViewId="0">
      <selection activeCell="H19" sqref="H19"/>
    </sheetView>
  </sheetViews>
  <sheetFormatPr defaultColWidth="9.140625" defaultRowHeight="12.75"/>
  <cols>
    <col min="1" max="1" width="14.42578125" style="799" customWidth="1"/>
    <col min="2" max="2" width="17.7109375" style="777" customWidth="1"/>
    <col min="3" max="3" width="17.5703125" style="799" customWidth="1"/>
    <col min="4" max="4" width="10.140625" style="799" customWidth="1"/>
    <col min="5" max="5" width="12" style="896" customWidth="1"/>
    <col min="6" max="6" width="10.28515625" style="799" customWidth="1"/>
    <col min="7" max="7" width="6.42578125" style="799" customWidth="1"/>
    <col min="8" max="10" width="8.28515625" style="799" customWidth="1"/>
    <col min="11" max="11" width="12.140625" style="895" customWidth="1"/>
    <col min="12" max="15" width="8.28515625" style="799" customWidth="1"/>
    <col min="16" max="16384" width="9.140625" style="799"/>
  </cols>
  <sheetData>
    <row r="1" spans="1:15" ht="15">
      <c r="A1" s="776" t="s">
        <v>1224</v>
      </c>
      <c r="C1" s="778"/>
      <c r="D1" s="778"/>
      <c r="E1" s="778"/>
      <c r="F1" s="778"/>
      <c r="G1" s="778"/>
      <c r="H1" s="778" t="s">
        <v>640</v>
      </c>
      <c r="I1" s="778"/>
      <c r="J1" s="778"/>
      <c r="K1" s="887"/>
      <c r="L1" s="778"/>
      <c r="M1" s="778"/>
      <c r="N1" s="778"/>
      <c r="O1" s="778"/>
    </row>
    <row r="2" spans="1:15" ht="25.5" customHeight="1">
      <c r="A2" s="1269" t="s">
        <v>669</v>
      </c>
      <c r="B2" s="1268" t="s">
        <v>670</v>
      </c>
      <c r="C2" s="1292" t="s">
        <v>1091</v>
      </c>
      <c r="D2" s="1269" t="s">
        <v>1086</v>
      </c>
      <c r="E2" s="1273" t="s">
        <v>443</v>
      </c>
      <c r="F2" s="1274"/>
      <c r="G2" s="1275"/>
      <c r="H2" s="1268" t="s">
        <v>1085</v>
      </c>
      <c r="I2" s="1268"/>
      <c r="J2" s="1268"/>
      <c r="K2" s="1290" t="s">
        <v>1084</v>
      </c>
      <c r="L2" s="1268" t="s">
        <v>1083</v>
      </c>
      <c r="M2" s="1268"/>
      <c r="N2" s="1268" t="s">
        <v>1090</v>
      </c>
      <c r="O2" s="1268"/>
    </row>
    <row r="3" spans="1:15" ht="51">
      <c r="A3" s="1270"/>
      <c r="B3" s="1268"/>
      <c r="C3" s="1292"/>
      <c r="D3" s="1270"/>
      <c r="E3" s="902" t="s">
        <v>94</v>
      </c>
      <c r="F3" s="888">
        <v>44592</v>
      </c>
      <c r="G3" s="888">
        <v>44620</v>
      </c>
      <c r="H3" s="902" t="s">
        <v>94</v>
      </c>
      <c r="I3" s="888">
        <v>44592</v>
      </c>
      <c r="J3" s="888">
        <v>44620</v>
      </c>
      <c r="K3" s="1291"/>
      <c r="L3" s="888">
        <v>44592</v>
      </c>
      <c r="M3" s="888">
        <v>44620</v>
      </c>
      <c r="N3" s="889" t="s">
        <v>1082</v>
      </c>
      <c r="O3" s="889" t="s">
        <v>1081</v>
      </c>
    </row>
    <row r="4" spans="1:15">
      <c r="A4" s="1286" t="s">
        <v>638</v>
      </c>
      <c r="B4" s="947" t="s">
        <v>673</v>
      </c>
      <c r="C4" s="779" t="s">
        <v>683</v>
      </c>
      <c r="D4" s="779" t="s">
        <v>1070</v>
      </c>
      <c r="E4" s="780">
        <v>2590</v>
      </c>
      <c r="F4" s="782">
        <v>0</v>
      </c>
      <c r="G4" s="782">
        <v>0</v>
      </c>
      <c r="H4" s="781">
        <v>115.86655999999998</v>
      </c>
      <c r="I4" s="782">
        <v>0</v>
      </c>
      <c r="J4" s="782">
        <v>0</v>
      </c>
      <c r="K4" s="780" t="s">
        <v>1089</v>
      </c>
      <c r="L4" s="781" t="s">
        <v>725</v>
      </c>
      <c r="M4" s="781" t="s">
        <v>725</v>
      </c>
      <c r="N4" s="782">
        <v>0</v>
      </c>
      <c r="O4" s="782">
        <v>0</v>
      </c>
    </row>
    <row r="5" spans="1:15">
      <c r="A5" s="1286"/>
      <c r="B5" s="947" t="s">
        <v>681</v>
      </c>
      <c r="C5" s="779" t="s">
        <v>685</v>
      </c>
      <c r="D5" s="779" t="s">
        <v>1064</v>
      </c>
      <c r="E5" s="781">
        <v>1312</v>
      </c>
      <c r="F5" s="781">
        <v>0</v>
      </c>
      <c r="G5" s="781">
        <v>0</v>
      </c>
      <c r="H5" s="781">
        <v>22.779980000000002</v>
      </c>
      <c r="I5" s="781">
        <v>0</v>
      </c>
      <c r="J5" s="781">
        <v>0</v>
      </c>
      <c r="K5" s="780" t="s">
        <v>1088</v>
      </c>
      <c r="L5" s="781" t="s">
        <v>725</v>
      </c>
      <c r="M5" s="781" t="s">
        <v>725</v>
      </c>
      <c r="N5" s="782">
        <v>0</v>
      </c>
      <c r="O5" s="782">
        <v>0</v>
      </c>
    </row>
    <row r="6" spans="1:15" s="890" customFormat="1">
      <c r="A6" s="1287"/>
      <c r="B6" s="783" t="s">
        <v>1106</v>
      </c>
      <c r="C6" s="783" t="s">
        <v>1106</v>
      </c>
      <c r="D6" s="784"/>
      <c r="E6" s="785">
        <v>3902</v>
      </c>
      <c r="F6" s="785">
        <v>0</v>
      </c>
      <c r="G6" s="785">
        <v>0</v>
      </c>
      <c r="H6" s="785">
        <v>138.64653999999999</v>
      </c>
      <c r="I6" s="785">
        <v>0</v>
      </c>
      <c r="J6" s="785">
        <v>0</v>
      </c>
      <c r="K6" s="786"/>
      <c r="L6" s="786"/>
      <c r="M6" s="786"/>
      <c r="N6" s="786"/>
      <c r="O6" s="786"/>
    </row>
    <row r="7" spans="1:15" s="890" customFormat="1" ht="15" customHeight="1">
      <c r="A7" s="1286" t="s">
        <v>689</v>
      </c>
      <c r="B7" s="1286" t="s">
        <v>432</v>
      </c>
      <c r="C7" s="779" t="s">
        <v>690</v>
      </c>
      <c r="D7" s="779" t="s">
        <v>1093</v>
      </c>
      <c r="E7" s="781">
        <v>2250</v>
      </c>
      <c r="F7" s="781">
        <v>200</v>
      </c>
      <c r="G7" s="781">
        <v>200</v>
      </c>
      <c r="H7" s="781">
        <v>107.25450499999999</v>
      </c>
      <c r="I7" s="781">
        <v>9.585839</v>
      </c>
      <c r="J7" s="781">
        <v>9.8634129999999995</v>
      </c>
      <c r="K7" s="781" t="s">
        <v>1058</v>
      </c>
      <c r="L7" s="781">
        <v>47806</v>
      </c>
      <c r="M7" s="781">
        <v>50642</v>
      </c>
      <c r="N7" s="781">
        <v>10</v>
      </c>
      <c r="O7" s="781">
        <v>0.49147299999999994</v>
      </c>
    </row>
    <row r="8" spans="1:15" s="890" customFormat="1">
      <c r="A8" s="1286"/>
      <c r="B8" s="1287"/>
      <c r="C8" s="788" t="s">
        <v>672</v>
      </c>
      <c r="D8" s="788"/>
      <c r="E8" s="891">
        <v>2250</v>
      </c>
      <c r="F8" s="891">
        <v>200</v>
      </c>
      <c r="G8" s="891">
        <v>200</v>
      </c>
      <c r="H8" s="891">
        <v>107.25450499999999</v>
      </c>
      <c r="I8" s="891">
        <v>9.585839</v>
      </c>
      <c r="J8" s="891">
        <v>9.8634129999999995</v>
      </c>
      <c r="K8" s="789"/>
      <c r="L8" s="891">
        <v>278508</v>
      </c>
      <c r="M8" s="891">
        <v>296701</v>
      </c>
      <c r="N8" s="891">
        <v>10</v>
      </c>
      <c r="O8" s="891">
        <v>0.49147299999999994</v>
      </c>
    </row>
    <row r="9" spans="1:15" s="890" customFormat="1">
      <c r="A9" s="1286"/>
      <c r="B9" s="1286" t="s">
        <v>681</v>
      </c>
      <c r="C9" s="779" t="s">
        <v>682</v>
      </c>
      <c r="D9" s="779" t="s">
        <v>1070</v>
      </c>
      <c r="E9" s="781">
        <v>15476</v>
      </c>
      <c r="F9" s="781">
        <v>1166</v>
      </c>
      <c r="G9" s="781">
        <v>848</v>
      </c>
      <c r="H9" s="781">
        <v>1245.9402399999999</v>
      </c>
      <c r="I9" s="781">
        <v>120.91070000000001</v>
      </c>
      <c r="J9" s="781">
        <v>83.691760000000002</v>
      </c>
      <c r="K9" s="781" t="s">
        <v>1088</v>
      </c>
      <c r="L9" s="781">
        <v>10087</v>
      </c>
      <c r="M9" s="781">
        <v>9350</v>
      </c>
      <c r="N9" s="781">
        <v>27</v>
      </c>
      <c r="O9" s="781">
        <v>2.6445780000000001</v>
      </c>
    </row>
    <row r="10" spans="1:15" s="890" customFormat="1">
      <c r="A10" s="1286"/>
      <c r="B10" s="1286"/>
      <c r="C10" s="779" t="s">
        <v>691</v>
      </c>
      <c r="D10" s="779" t="s">
        <v>1098</v>
      </c>
      <c r="E10" s="781">
        <v>26594</v>
      </c>
      <c r="F10" s="781">
        <v>3575</v>
      </c>
      <c r="G10" s="781">
        <v>2019</v>
      </c>
      <c r="H10" s="781">
        <v>1004.6802300000001</v>
      </c>
      <c r="I10" s="781">
        <v>122.45227</v>
      </c>
      <c r="J10" s="781">
        <v>68.983739999999997</v>
      </c>
      <c r="K10" s="781" t="s">
        <v>1067</v>
      </c>
      <c r="L10" s="781">
        <v>338.3</v>
      </c>
      <c r="M10" s="781">
        <v>348.5</v>
      </c>
      <c r="N10" s="781">
        <v>2</v>
      </c>
      <c r="O10" s="781">
        <v>5.9806499999999999E-2</v>
      </c>
    </row>
    <row r="11" spans="1:15" s="890" customFormat="1">
      <c r="A11" s="1286"/>
      <c r="B11" s="1286"/>
      <c r="C11" s="779" t="s">
        <v>692</v>
      </c>
      <c r="D11" s="745" t="s">
        <v>1097</v>
      </c>
      <c r="E11" s="781">
        <v>10245</v>
      </c>
      <c r="F11" s="781">
        <v>1279</v>
      </c>
      <c r="G11" s="781">
        <v>949</v>
      </c>
      <c r="H11" s="781">
        <v>767.28070000000002</v>
      </c>
      <c r="I11" s="781">
        <v>110.2145</v>
      </c>
      <c r="J11" s="781">
        <v>87.370099999999994</v>
      </c>
      <c r="K11" s="781" t="s">
        <v>1096</v>
      </c>
      <c r="L11" s="781">
        <v>35290</v>
      </c>
      <c r="M11" s="781">
        <v>36070</v>
      </c>
      <c r="N11" s="781">
        <v>2</v>
      </c>
      <c r="O11" s="781">
        <v>0.1439725</v>
      </c>
    </row>
    <row r="12" spans="1:15" s="890" customFormat="1">
      <c r="A12" s="1286"/>
      <c r="B12" s="1287"/>
      <c r="C12" s="788" t="s">
        <v>676</v>
      </c>
      <c r="D12" s="788"/>
      <c r="E12" s="891">
        <v>52315</v>
      </c>
      <c r="F12" s="891">
        <v>6020</v>
      </c>
      <c r="G12" s="891">
        <v>3816</v>
      </c>
      <c r="H12" s="891">
        <v>3017.9011700000001</v>
      </c>
      <c r="I12" s="891">
        <v>353.57747000000001</v>
      </c>
      <c r="J12" s="891">
        <v>240.04559999999998</v>
      </c>
      <c r="K12" s="789"/>
      <c r="L12" s="891">
        <v>45715.3</v>
      </c>
      <c r="M12" s="891">
        <v>45768.5</v>
      </c>
      <c r="N12" s="891">
        <v>31</v>
      </c>
      <c r="O12" s="891">
        <v>2.848357</v>
      </c>
    </row>
    <row r="13" spans="1:15" s="890" customFormat="1">
      <c r="A13" s="1286"/>
      <c r="B13" s="1288" t="s">
        <v>433</v>
      </c>
      <c r="C13" s="779" t="s">
        <v>693</v>
      </c>
      <c r="D13" s="779" t="s">
        <v>1070</v>
      </c>
      <c r="E13" s="781">
        <v>10778</v>
      </c>
      <c r="F13" s="781">
        <v>1033</v>
      </c>
      <c r="G13" s="781">
        <v>817</v>
      </c>
      <c r="H13" s="781">
        <v>494.36653999999999</v>
      </c>
      <c r="I13" s="781">
        <v>48.435589999999998</v>
      </c>
      <c r="J13" s="781">
        <v>41.31644</v>
      </c>
      <c r="K13" s="781" t="s">
        <v>1089</v>
      </c>
      <c r="L13" s="781">
        <v>50040</v>
      </c>
      <c r="M13" s="781">
        <v>52370</v>
      </c>
      <c r="N13" s="781">
        <v>18</v>
      </c>
      <c r="O13" s="781">
        <v>0.91365300000000005</v>
      </c>
    </row>
    <row r="14" spans="1:15" s="890" customFormat="1">
      <c r="A14" s="1286"/>
      <c r="B14" s="1287"/>
      <c r="C14" s="788" t="s">
        <v>684</v>
      </c>
      <c r="D14" s="788"/>
      <c r="E14" s="891">
        <v>10778</v>
      </c>
      <c r="F14" s="891">
        <v>1033</v>
      </c>
      <c r="G14" s="891">
        <v>817</v>
      </c>
      <c r="H14" s="891">
        <v>494.36653999999999</v>
      </c>
      <c r="I14" s="891">
        <v>48.435589999999998</v>
      </c>
      <c r="J14" s="891">
        <v>41.31644</v>
      </c>
      <c r="K14" s="789"/>
      <c r="L14" s="891">
        <v>50040</v>
      </c>
      <c r="M14" s="891">
        <v>52370</v>
      </c>
      <c r="N14" s="891">
        <v>18</v>
      </c>
      <c r="O14" s="891">
        <v>0.91365300000000005</v>
      </c>
    </row>
    <row r="15" spans="1:15" s="890" customFormat="1">
      <c r="A15" s="1287"/>
      <c r="B15" s="792" t="s">
        <v>694</v>
      </c>
      <c r="C15" s="783"/>
      <c r="D15" s="783"/>
      <c r="E15" s="892">
        <v>65343</v>
      </c>
      <c r="F15" s="892">
        <v>7253</v>
      </c>
      <c r="G15" s="892">
        <v>4833</v>
      </c>
      <c r="H15" s="892">
        <v>3619.522215</v>
      </c>
      <c r="I15" s="892">
        <v>411.59889900000002</v>
      </c>
      <c r="J15" s="892">
        <v>291.22545299999996</v>
      </c>
      <c r="K15" s="793"/>
      <c r="L15" s="892">
        <v>374263.3</v>
      </c>
      <c r="M15" s="892">
        <v>394839.5</v>
      </c>
      <c r="N15" s="892">
        <v>59</v>
      </c>
      <c r="O15" s="892">
        <v>4.2534830000000001</v>
      </c>
    </row>
    <row r="16" spans="1:15" s="890" customFormat="1">
      <c r="A16" s="1288" t="s">
        <v>695</v>
      </c>
      <c r="B16" s="1288" t="s">
        <v>432</v>
      </c>
      <c r="C16" s="779" t="s">
        <v>446</v>
      </c>
      <c r="D16" s="779" t="s">
        <v>1094</v>
      </c>
      <c r="E16" s="893">
        <v>8985</v>
      </c>
      <c r="F16" s="893" t="s">
        <v>1141</v>
      </c>
      <c r="G16" s="893" t="s">
        <v>1141</v>
      </c>
      <c r="H16" s="893">
        <v>4176.1832999999997</v>
      </c>
      <c r="I16" s="893" t="s">
        <v>1141</v>
      </c>
      <c r="J16" s="893" t="s">
        <v>1141</v>
      </c>
      <c r="K16" s="744" t="s">
        <v>1058</v>
      </c>
      <c r="L16" s="894"/>
      <c r="M16" s="894"/>
      <c r="N16" s="893" t="s">
        <v>1141</v>
      </c>
      <c r="O16" s="893" t="s">
        <v>1141</v>
      </c>
    </row>
    <row r="17" spans="1:15" s="890" customFormat="1">
      <c r="A17" s="1286"/>
      <c r="B17" s="1286"/>
      <c r="C17" s="779" t="s">
        <v>447</v>
      </c>
      <c r="D17" s="745" t="s">
        <v>1095</v>
      </c>
      <c r="E17" s="893">
        <v>2356</v>
      </c>
      <c r="F17" s="893" t="s">
        <v>1141</v>
      </c>
      <c r="G17" s="893" t="s">
        <v>1141</v>
      </c>
      <c r="H17" s="893">
        <v>484.5494415</v>
      </c>
      <c r="I17" s="893" t="s">
        <v>1141</v>
      </c>
      <c r="J17" s="893" t="s">
        <v>1141</v>
      </c>
      <c r="K17" s="744" t="s">
        <v>1067</v>
      </c>
      <c r="L17" s="894"/>
      <c r="M17" s="894"/>
      <c r="N17" s="893" t="s">
        <v>1141</v>
      </c>
      <c r="O17" s="893" t="s">
        <v>1141</v>
      </c>
    </row>
    <row r="18" spans="1:15" s="890" customFormat="1">
      <c r="A18" s="1286"/>
      <c r="B18" s="1286"/>
      <c r="C18" s="779" t="s">
        <v>696</v>
      </c>
      <c r="D18" s="796" t="s">
        <v>1094</v>
      </c>
      <c r="E18" s="893">
        <v>12136</v>
      </c>
      <c r="F18" s="893" t="s">
        <v>1141</v>
      </c>
      <c r="G18" s="893" t="s">
        <v>1141</v>
      </c>
      <c r="H18" s="893">
        <v>82.828689100000005</v>
      </c>
      <c r="I18" s="893" t="s">
        <v>1141</v>
      </c>
      <c r="J18" s="893" t="s">
        <v>1141</v>
      </c>
      <c r="K18" s="744" t="s">
        <v>1067</v>
      </c>
      <c r="L18" s="894"/>
      <c r="M18" s="894"/>
      <c r="N18" s="893" t="s">
        <v>1141</v>
      </c>
      <c r="O18" s="893" t="s">
        <v>1141</v>
      </c>
    </row>
    <row r="19" spans="1:15" s="890" customFormat="1">
      <c r="A19" s="1286"/>
      <c r="B19" s="1286"/>
      <c r="C19" s="779" t="s">
        <v>690</v>
      </c>
      <c r="D19" s="779" t="s">
        <v>1093</v>
      </c>
      <c r="E19" s="893">
        <v>16025672</v>
      </c>
      <c r="F19" s="893">
        <v>429685</v>
      </c>
      <c r="G19" s="893">
        <v>40191</v>
      </c>
      <c r="H19" s="893">
        <v>757982.81828200002</v>
      </c>
      <c r="I19" s="893">
        <v>20644.124572249999</v>
      </c>
      <c r="J19" s="893">
        <v>1973.6233044999999</v>
      </c>
      <c r="K19" s="744" t="s">
        <v>1058</v>
      </c>
      <c r="L19" s="894"/>
      <c r="M19" s="894"/>
      <c r="N19" s="893">
        <v>38</v>
      </c>
      <c r="O19" s="893">
        <v>1.8841335874999998</v>
      </c>
    </row>
    <row r="20" spans="1:15" s="890" customFormat="1">
      <c r="A20" s="1286"/>
      <c r="B20" s="1287"/>
      <c r="C20" s="788" t="s">
        <v>672</v>
      </c>
      <c r="D20" s="788"/>
      <c r="E20" s="892">
        <v>16049149</v>
      </c>
      <c r="F20" s="892">
        <v>429685</v>
      </c>
      <c r="G20" s="892">
        <v>40191</v>
      </c>
      <c r="H20" s="892">
        <v>762726.37971260003</v>
      </c>
      <c r="I20" s="892">
        <v>20644.124572249999</v>
      </c>
      <c r="J20" s="892">
        <v>1973.6233044999999</v>
      </c>
      <c r="K20" s="793"/>
      <c r="L20" s="892"/>
      <c r="M20" s="892"/>
      <c r="N20" s="892">
        <v>38</v>
      </c>
      <c r="O20" s="892">
        <v>1.8841335874999998</v>
      </c>
    </row>
    <row r="21" spans="1:15" s="890" customFormat="1">
      <c r="A21" s="1287"/>
      <c r="B21" s="792" t="s">
        <v>697</v>
      </c>
      <c r="C21" s="783"/>
      <c r="D21" s="783"/>
      <c r="E21" s="892">
        <v>16049149</v>
      </c>
      <c r="F21" s="892">
        <v>429685</v>
      </c>
      <c r="G21" s="892">
        <v>40191</v>
      </c>
      <c r="H21" s="892">
        <v>762726.37971260003</v>
      </c>
      <c r="I21" s="892">
        <v>20644.124572249999</v>
      </c>
      <c r="J21" s="892">
        <v>1973.6233044999999</v>
      </c>
      <c r="K21" s="793"/>
      <c r="L21" s="892"/>
      <c r="M21" s="892"/>
      <c r="N21" s="892">
        <v>38</v>
      </c>
      <c r="O21" s="892">
        <v>1.8841335874999998</v>
      </c>
    </row>
    <row r="22" spans="1:15" s="890" customFormat="1">
      <c r="A22" s="1286" t="s">
        <v>686</v>
      </c>
      <c r="B22" s="1286" t="s">
        <v>432</v>
      </c>
      <c r="C22" s="779" t="s">
        <v>687</v>
      </c>
      <c r="D22" s="779" t="s">
        <v>1093</v>
      </c>
      <c r="E22" s="893">
        <v>538</v>
      </c>
      <c r="F22" s="893">
        <v>20</v>
      </c>
      <c r="G22" s="893">
        <v>20</v>
      </c>
      <c r="H22" s="893">
        <v>25.59216600000001</v>
      </c>
      <c r="I22" s="893">
        <v>0.95858199999999982</v>
      </c>
      <c r="J22" s="893">
        <v>0.9863369999999998</v>
      </c>
      <c r="K22" s="781" t="s">
        <v>1058</v>
      </c>
      <c r="L22" s="893">
        <v>47636</v>
      </c>
      <c r="M22" s="893">
        <v>50740</v>
      </c>
      <c r="N22" s="893">
        <v>0.5</v>
      </c>
      <c r="O22" s="893">
        <v>0.02</v>
      </c>
    </row>
    <row r="23" spans="1:15" s="890" customFormat="1">
      <c r="A23" s="1286"/>
      <c r="B23" s="1286"/>
      <c r="C23" s="779" t="s">
        <v>1105</v>
      </c>
      <c r="D23" s="779" t="s">
        <v>1104</v>
      </c>
      <c r="E23" s="893">
        <v>13427</v>
      </c>
      <c r="F23" s="893">
        <v>0</v>
      </c>
      <c r="G23" s="893">
        <v>0</v>
      </c>
      <c r="H23" s="893">
        <v>6.3880877999999983</v>
      </c>
      <c r="I23" s="893">
        <v>0</v>
      </c>
      <c r="J23" s="893">
        <v>0</v>
      </c>
      <c r="K23" s="781" t="s">
        <v>1103</v>
      </c>
      <c r="L23" s="893" t="s">
        <v>725</v>
      </c>
      <c r="M23" s="893" t="s">
        <v>725</v>
      </c>
      <c r="N23" s="893">
        <v>0</v>
      </c>
      <c r="O23" s="893">
        <v>0</v>
      </c>
    </row>
    <row r="24" spans="1:15" s="890" customFormat="1">
      <c r="A24" s="1286"/>
      <c r="B24" s="1287"/>
      <c r="C24" s="788" t="s">
        <v>672</v>
      </c>
      <c r="D24" s="788"/>
      <c r="E24" s="789">
        <v>13965</v>
      </c>
      <c r="F24" s="789">
        <v>20</v>
      </c>
      <c r="G24" s="789">
        <v>20</v>
      </c>
      <c r="H24" s="790">
        <v>31.980253800000007</v>
      </c>
      <c r="I24" s="790">
        <v>0.95858199999999982</v>
      </c>
      <c r="J24" s="790">
        <v>0.9863369999999998</v>
      </c>
      <c r="K24" s="789"/>
      <c r="L24" s="789"/>
      <c r="M24" s="789"/>
      <c r="N24" s="789">
        <v>0.5</v>
      </c>
      <c r="O24" s="789">
        <v>0.02</v>
      </c>
    </row>
    <row r="25" spans="1:15" s="890" customFormat="1" ht="25.5">
      <c r="A25" s="1286"/>
      <c r="B25" s="1288" t="s">
        <v>681</v>
      </c>
      <c r="C25" s="791" t="s">
        <v>1102</v>
      </c>
      <c r="D25" s="779" t="s">
        <v>1070</v>
      </c>
      <c r="E25" s="781">
        <v>17071</v>
      </c>
      <c r="F25" s="781">
        <v>0</v>
      </c>
      <c r="G25" s="781">
        <v>0</v>
      </c>
      <c r="H25" s="781">
        <v>2239.963549999999</v>
      </c>
      <c r="I25" s="787">
        <v>0</v>
      </c>
      <c r="J25" s="787">
        <v>0</v>
      </c>
      <c r="K25" s="744" t="s">
        <v>1101</v>
      </c>
      <c r="L25" s="781" t="s">
        <v>725</v>
      </c>
      <c r="M25" s="781" t="s">
        <v>725</v>
      </c>
      <c r="N25" s="781">
        <v>0</v>
      </c>
      <c r="O25" s="781">
        <v>0</v>
      </c>
    </row>
    <row r="26" spans="1:15" s="890" customFormat="1">
      <c r="A26" s="1286"/>
      <c r="B26" s="1287"/>
      <c r="C26" s="788" t="s">
        <v>676</v>
      </c>
      <c r="D26" s="788"/>
      <c r="E26" s="789">
        <v>17071</v>
      </c>
      <c r="F26" s="789">
        <v>0</v>
      </c>
      <c r="G26" s="789">
        <v>0</v>
      </c>
      <c r="H26" s="789">
        <v>2239.963549999999</v>
      </c>
      <c r="I26" s="790">
        <v>0</v>
      </c>
      <c r="J26" s="790">
        <v>0</v>
      </c>
      <c r="K26" s="789"/>
      <c r="L26" s="789"/>
      <c r="M26" s="789"/>
      <c r="N26" s="789">
        <v>0</v>
      </c>
      <c r="O26" s="789">
        <v>0</v>
      </c>
    </row>
    <row r="27" spans="1:15" s="890" customFormat="1">
      <c r="A27" s="1287"/>
      <c r="B27" s="792" t="s">
        <v>1100</v>
      </c>
      <c r="C27" s="792" t="s">
        <v>1100</v>
      </c>
      <c r="D27" s="783"/>
      <c r="E27" s="793">
        <v>31036</v>
      </c>
      <c r="F27" s="793">
        <v>20</v>
      </c>
      <c r="G27" s="793">
        <v>20</v>
      </c>
      <c r="H27" s="793">
        <v>2271.9438037999989</v>
      </c>
      <c r="I27" s="794">
        <v>0.95858199999999982</v>
      </c>
      <c r="J27" s="794">
        <v>0.9863369999999998</v>
      </c>
      <c r="K27" s="793"/>
      <c r="L27" s="793"/>
      <c r="M27" s="793"/>
      <c r="N27" s="793">
        <v>0.5</v>
      </c>
      <c r="O27" s="793">
        <v>0.02</v>
      </c>
    </row>
    <row r="28" spans="1:15" s="890" customFormat="1">
      <c r="A28" s="1288" t="s">
        <v>688</v>
      </c>
      <c r="B28" s="795" t="s">
        <v>432</v>
      </c>
      <c r="C28" s="779" t="s">
        <v>687</v>
      </c>
      <c r="D28" s="779" t="s">
        <v>1093</v>
      </c>
      <c r="E28" s="781">
        <v>303576</v>
      </c>
      <c r="F28" s="781">
        <v>30310</v>
      </c>
      <c r="G28" s="781">
        <v>34538</v>
      </c>
      <c r="H28" s="781">
        <v>14578.871948500007</v>
      </c>
      <c r="I28" s="787">
        <v>1468.3093609999978</v>
      </c>
      <c r="J28" s="787">
        <v>1702.3189605000009</v>
      </c>
      <c r="K28" s="744" t="s">
        <v>1058</v>
      </c>
      <c r="L28" s="781" t="s">
        <v>725</v>
      </c>
      <c r="M28" s="781" t="s">
        <v>725</v>
      </c>
      <c r="N28" s="781">
        <v>2352.6999999999998</v>
      </c>
      <c r="O28" s="781">
        <v>113.41</v>
      </c>
    </row>
    <row r="29" spans="1:15" s="890" customFormat="1">
      <c r="A29" s="1287"/>
      <c r="B29" s="792" t="s">
        <v>1099</v>
      </c>
      <c r="C29" s="792" t="s">
        <v>1099</v>
      </c>
      <c r="D29" s="783"/>
      <c r="E29" s="793">
        <v>303576</v>
      </c>
      <c r="F29" s="793">
        <v>30310</v>
      </c>
      <c r="G29" s="793">
        <v>34538</v>
      </c>
      <c r="H29" s="793">
        <v>14578.871948500007</v>
      </c>
      <c r="I29" s="794">
        <v>1468.3093609999978</v>
      </c>
      <c r="J29" s="794">
        <v>1702.3189605000009</v>
      </c>
      <c r="K29" s="793"/>
      <c r="L29" s="793"/>
      <c r="M29" s="793"/>
      <c r="N29" s="793">
        <v>2352.6999999999998</v>
      </c>
      <c r="O29" s="793">
        <v>113.41</v>
      </c>
    </row>
    <row r="30" spans="1:15" ht="15.75" customHeight="1">
      <c r="A30" s="797" t="s">
        <v>1160</v>
      </c>
      <c r="C30" s="743"/>
      <c r="D30" s="743"/>
      <c r="E30" s="743"/>
      <c r="F30" s="743"/>
      <c r="G30" s="743"/>
      <c r="H30" s="798"/>
      <c r="I30" s="798"/>
      <c r="J30" s="798"/>
      <c r="K30" s="798"/>
      <c r="L30" s="798"/>
      <c r="M30" s="798"/>
      <c r="N30" s="798"/>
      <c r="O30" s="798"/>
    </row>
    <row r="31" spans="1:15" ht="14.25" customHeight="1">
      <c r="A31" s="1289" t="s">
        <v>698</v>
      </c>
      <c r="B31" s="1289"/>
      <c r="C31" s="1289"/>
      <c r="D31" s="1289"/>
      <c r="E31" s="1289"/>
      <c r="F31" s="1289"/>
      <c r="G31" s="1289"/>
      <c r="H31" s="1289"/>
      <c r="I31" s="1289"/>
      <c r="L31" s="903"/>
      <c r="M31" s="903"/>
      <c r="N31" s="903"/>
      <c r="O31" s="903"/>
    </row>
    <row r="32" spans="1:15" ht="14.25" customHeight="1">
      <c r="A32" s="800" t="s">
        <v>699</v>
      </c>
      <c r="B32" s="800"/>
      <c r="C32" s="800"/>
      <c r="D32" s="800"/>
      <c r="E32" s="800"/>
      <c r="F32" s="800"/>
      <c r="G32" s="800"/>
      <c r="H32" s="800"/>
    </row>
    <row r="33" spans="1:8" ht="14.25" customHeight="1">
      <c r="A33" s="801" t="s">
        <v>810</v>
      </c>
      <c r="B33" s="800"/>
      <c r="C33" s="800"/>
      <c r="D33" s="800"/>
      <c r="E33" s="800"/>
      <c r="F33" s="800"/>
      <c r="G33" s="800"/>
      <c r="H33" s="800"/>
    </row>
    <row r="34" spans="1:8" ht="14.25" customHeight="1">
      <c r="A34" s="802" t="s">
        <v>1092</v>
      </c>
      <c r="B34" s="800"/>
      <c r="C34" s="800"/>
      <c r="D34" s="800"/>
      <c r="E34" s="800"/>
      <c r="F34" s="800"/>
      <c r="G34" s="800"/>
      <c r="H34" s="800"/>
    </row>
    <row r="35" spans="1:8">
      <c r="A35" s="803" t="s">
        <v>1222</v>
      </c>
      <c r="B35" s="742"/>
      <c r="C35" s="742"/>
      <c r="D35" s="742"/>
      <c r="E35" s="742"/>
      <c r="F35" s="804"/>
      <c r="G35" s="804"/>
      <c r="H35" s="800"/>
    </row>
  </sheetData>
  <mergeCells count="21">
    <mergeCell ref="K2:K3"/>
    <mergeCell ref="L2:M2"/>
    <mergeCell ref="N2:O2"/>
    <mergeCell ref="A2:A3"/>
    <mergeCell ref="B2:B3"/>
    <mergeCell ref="C2:C3"/>
    <mergeCell ref="D2:D3"/>
    <mergeCell ref="E2:G2"/>
    <mergeCell ref="H2:J2"/>
    <mergeCell ref="A31:I31"/>
    <mergeCell ref="A16:A21"/>
    <mergeCell ref="B16:B20"/>
    <mergeCell ref="A22:A27"/>
    <mergeCell ref="B22:B24"/>
    <mergeCell ref="B25:B26"/>
    <mergeCell ref="A28:A29"/>
    <mergeCell ref="A4:A6"/>
    <mergeCell ref="A7:A15"/>
    <mergeCell ref="B7:B8"/>
    <mergeCell ref="B9:B12"/>
    <mergeCell ref="B13:B14"/>
  </mergeCells>
  <printOptions horizontalCentered="1"/>
  <pageMargins left="0.7" right="0.7" top="0.75" bottom="0.75" header="0.3" footer="0.3"/>
  <pageSetup paperSize="9" orientation="landscape" r:id="rId1"/>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4"/>
  <sheetViews>
    <sheetView workbookViewId="0">
      <selection activeCell="E25" sqref="E25"/>
    </sheetView>
  </sheetViews>
  <sheetFormatPr defaultColWidth="9.140625" defaultRowHeight="15"/>
  <cols>
    <col min="1" max="1" width="53" style="353" customWidth="1"/>
    <col min="2" max="2" width="11.140625" style="353" customWidth="1"/>
    <col min="3" max="4" width="10.42578125" style="353" bestFit="1" customWidth="1"/>
    <col min="5" max="5" width="11.7109375" style="353" bestFit="1" customWidth="1"/>
    <col min="6" max="6" width="13.42578125" style="353" bestFit="1" customWidth="1"/>
    <col min="7" max="8" width="9.140625" style="339"/>
    <col min="9" max="9" width="10.5703125" style="339" bestFit="1" customWidth="1"/>
    <col min="10" max="16384" width="9.140625" style="339"/>
  </cols>
  <sheetData>
    <row r="1" spans="1:13" ht="15.75">
      <c r="A1" s="335" t="s">
        <v>1280</v>
      </c>
      <c r="B1" s="336"/>
      <c r="C1" s="336"/>
      <c r="D1" s="337"/>
      <c r="E1" s="337"/>
      <c r="F1" s="338"/>
    </row>
    <row r="2" spans="1:13">
      <c r="A2" s="145" t="s">
        <v>913</v>
      </c>
      <c r="B2" s="146"/>
      <c r="C2" s="146"/>
      <c r="D2" s="340"/>
      <c r="E2" s="340"/>
      <c r="F2" s="341">
        <v>23643875</v>
      </c>
    </row>
    <row r="3" spans="1:13" ht="30">
      <c r="A3" s="145" t="s">
        <v>1014</v>
      </c>
      <c r="B3" s="146"/>
      <c r="C3" s="146"/>
      <c r="D3" s="340"/>
      <c r="E3" s="340"/>
      <c r="F3" s="342">
        <v>27.8</v>
      </c>
    </row>
    <row r="4" spans="1:13" ht="30">
      <c r="A4" s="145" t="s">
        <v>1013</v>
      </c>
      <c r="B4" s="146"/>
      <c r="C4" s="146"/>
      <c r="D4" s="340"/>
      <c r="E4" s="340"/>
      <c r="F4" s="342">
        <v>27.3</v>
      </c>
    </row>
    <row r="5" spans="1:13" ht="15.75">
      <c r="A5" s="343" t="s">
        <v>700</v>
      </c>
      <c r="B5" s="147">
        <v>44470</v>
      </c>
      <c r="C5" s="147">
        <v>44501</v>
      </c>
      <c r="D5" s="147">
        <v>44531</v>
      </c>
      <c r="E5" s="147">
        <v>44562</v>
      </c>
      <c r="F5" s="147">
        <v>44593</v>
      </c>
    </row>
    <row r="6" spans="1:13" ht="15.75">
      <c r="A6" s="148" t="s">
        <v>701</v>
      </c>
      <c r="B6" s="345">
        <v>4</v>
      </c>
      <c r="C6" s="345">
        <v>4</v>
      </c>
      <c r="D6" s="345">
        <v>4</v>
      </c>
      <c r="E6" s="344">
        <v>4</v>
      </c>
      <c r="F6" s="830">
        <v>4</v>
      </c>
    </row>
    <row r="7" spans="1:13" ht="15.75">
      <c r="A7" s="149" t="s">
        <v>702</v>
      </c>
      <c r="B7" s="347">
        <v>4</v>
      </c>
      <c r="C7" s="347">
        <v>4</v>
      </c>
      <c r="D7" s="347">
        <v>4</v>
      </c>
      <c r="E7" s="346">
        <v>4</v>
      </c>
      <c r="F7" s="347">
        <v>4</v>
      </c>
      <c r="H7" s="814"/>
    </row>
    <row r="8" spans="1:13" ht="15.75">
      <c r="A8" s="150" t="s">
        <v>703</v>
      </c>
      <c r="B8" s="348">
        <v>195227</v>
      </c>
      <c r="C8" s="348">
        <v>196466</v>
      </c>
      <c r="D8" s="349">
        <v>201143</v>
      </c>
      <c r="E8" s="479">
        <v>199473</v>
      </c>
      <c r="F8" s="349">
        <v>201832</v>
      </c>
      <c r="I8" s="16"/>
      <c r="J8" s="16"/>
      <c r="K8" s="16"/>
      <c r="L8" s="16"/>
      <c r="M8" s="16"/>
    </row>
    <row r="9" spans="1:13" ht="15.75">
      <c r="A9" s="149" t="s">
        <v>704</v>
      </c>
      <c r="B9" s="348">
        <v>157124</v>
      </c>
      <c r="C9" s="348">
        <v>157790</v>
      </c>
      <c r="D9" s="349">
        <v>162412</v>
      </c>
      <c r="E9" s="479">
        <v>160329</v>
      </c>
      <c r="F9" s="349">
        <v>162174</v>
      </c>
      <c r="I9" s="16"/>
      <c r="J9" s="16"/>
      <c r="K9" s="16"/>
      <c r="L9" s="16"/>
      <c r="M9" s="16"/>
    </row>
    <row r="10" spans="1:13" ht="15.75">
      <c r="A10" s="149" t="s">
        <v>705</v>
      </c>
      <c r="B10" s="348">
        <v>110462</v>
      </c>
      <c r="C10" s="348">
        <v>111622</v>
      </c>
      <c r="D10" s="349">
        <v>116834</v>
      </c>
      <c r="E10" s="479">
        <v>115824</v>
      </c>
      <c r="F10" s="349">
        <v>116270</v>
      </c>
      <c r="I10" s="16"/>
      <c r="J10" s="16"/>
      <c r="K10" s="16"/>
      <c r="L10" s="16"/>
      <c r="M10" s="16"/>
    </row>
    <row r="11" spans="1:13" ht="15.75">
      <c r="A11" s="813" t="s">
        <v>706</v>
      </c>
      <c r="B11" s="350"/>
      <c r="C11" s="350"/>
      <c r="D11" s="351"/>
      <c r="E11" s="351"/>
      <c r="F11" s="831"/>
      <c r="I11" s="16"/>
      <c r="J11" s="16"/>
      <c r="K11" s="16"/>
      <c r="L11" s="16"/>
      <c r="M11" s="16"/>
    </row>
    <row r="12" spans="1:13" ht="15.75">
      <c r="A12" s="152" t="s">
        <v>707</v>
      </c>
      <c r="B12" s="352">
        <v>3.28</v>
      </c>
      <c r="C12" s="352">
        <v>3.35</v>
      </c>
      <c r="D12" s="357">
        <v>3.32</v>
      </c>
      <c r="E12" s="815">
        <v>3.25</v>
      </c>
      <c r="F12" s="834">
        <v>3.3</v>
      </c>
    </row>
    <row r="13" spans="1:13" ht="15.75">
      <c r="A13" s="152" t="s">
        <v>708</v>
      </c>
      <c r="B13" s="354">
        <v>3.56</v>
      </c>
      <c r="C13" s="354">
        <v>3.53</v>
      </c>
      <c r="D13" s="357">
        <v>3.66</v>
      </c>
      <c r="E13" s="816">
        <v>3.88</v>
      </c>
      <c r="F13" s="835">
        <v>3.7</v>
      </c>
    </row>
    <row r="14" spans="1:13" ht="15.75">
      <c r="A14" s="355" t="s">
        <v>709</v>
      </c>
      <c r="B14" s="356" t="s">
        <v>757</v>
      </c>
      <c r="C14" s="356" t="s">
        <v>757</v>
      </c>
      <c r="D14" s="356" t="s">
        <v>911</v>
      </c>
      <c r="E14" s="817" t="s">
        <v>911</v>
      </c>
      <c r="F14" s="356" t="s">
        <v>911</v>
      </c>
    </row>
    <row r="15" spans="1:13" ht="15.75">
      <c r="A15" s="152" t="s">
        <v>792</v>
      </c>
      <c r="B15" s="357" t="s">
        <v>710</v>
      </c>
      <c r="C15" s="357" t="s">
        <v>710</v>
      </c>
      <c r="D15" s="357" t="s">
        <v>912</v>
      </c>
      <c r="E15" s="816" t="s">
        <v>1011</v>
      </c>
      <c r="F15" s="836" t="s">
        <v>1011</v>
      </c>
    </row>
    <row r="16" spans="1:13" ht="12.75">
      <c r="A16" s="1296" t="s">
        <v>711</v>
      </c>
      <c r="B16" s="1297"/>
      <c r="C16" s="1297"/>
      <c r="D16" s="1297"/>
      <c r="E16" s="1297"/>
      <c r="F16" s="1300"/>
    </row>
    <row r="17" spans="1:10" ht="15.75">
      <c r="A17" s="152" t="s">
        <v>712</v>
      </c>
      <c r="B17" s="358">
        <v>1760945.3900000001</v>
      </c>
      <c r="C17" s="832">
        <f>'18'!H21+'18'!H13</f>
        <v>1339630.3999999999</v>
      </c>
      <c r="D17" s="833">
        <f>'18'!H22+'18'!H14</f>
        <v>1232735.1499999999</v>
      </c>
      <c r="E17" s="138">
        <f>'18'!H15+'18'!H23</f>
        <v>1283550.75</v>
      </c>
      <c r="F17" s="1301">
        <f>'16'!D3+'16'!D5</f>
        <v>1265092.2300000002</v>
      </c>
      <c r="H17" s="256"/>
    </row>
    <row r="18" spans="1:10" ht="15.75">
      <c r="A18" s="152" t="s">
        <v>713</v>
      </c>
      <c r="B18" s="360">
        <v>25920458.07</v>
      </c>
      <c r="C18" s="479">
        <v>25717228.449999999</v>
      </c>
      <c r="D18" s="349">
        <v>26600211.550000001</v>
      </c>
      <c r="E18" s="527">
        <v>26441207.18</v>
      </c>
      <c r="F18" s="837">
        <v>25239045.09</v>
      </c>
      <c r="H18" s="256"/>
    </row>
    <row r="19" spans="1:10" ht="15.75">
      <c r="A19" s="152" t="s">
        <v>714</v>
      </c>
      <c r="B19" s="360">
        <v>25737782.529004</v>
      </c>
      <c r="C19" s="479">
        <v>25537037.971554302</v>
      </c>
      <c r="D19" s="349">
        <v>26402579.454611</v>
      </c>
      <c r="E19" s="527">
        <v>26219158.749822602</v>
      </c>
      <c r="F19" s="837">
        <v>25053580.508570399</v>
      </c>
    </row>
    <row r="20" spans="1:10" ht="15.75">
      <c r="A20" s="153" t="s">
        <v>715</v>
      </c>
      <c r="B20" s="361">
        <v>-13550</v>
      </c>
      <c r="C20" s="361">
        <v>-5945</v>
      </c>
      <c r="D20" s="362">
        <v>-19026</v>
      </c>
      <c r="E20" s="818">
        <v>-33303.449999999997</v>
      </c>
      <c r="F20" s="362">
        <v>-35592</v>
      </c>
    </row>
    <row r="21" spans="1:10" ht="12.75">
      <c r="A21" s="1296" t="s">
        <v>716</v>
      </c>
      <c r="B21" s="1297"/>
      <c r="C21" s="1297"/>
      <c r="D21" s="1297"/>
      <c r="E21" s="1297"/>
      <c r="F21" s="1298"/>
    </row>
    <row r="22" spans="1:10" ht="15.75">
      <c r="A22" s="151" t="s">
        <v>717</v>
      </c>
      <c r="B22" s="363">
        <v>642019</v>
      </c>
      <c r="C22" s="363">
        <v>635905</v>
      </c>
      <c r="D22" s="431">
        <v>633614</v>
      </c>
      <c r="E22" s="819">
        <v>631953</v>
      </c>
      <c r="F22" s="838">
        <v>631920</v>
      </c>
    </row>
    <row r="23" spans="1:10" ht="15.75">
      <c r="A23" s="152" t="s">
        <v>718</v>
      </c>
      <c r="B23" s="364">
        <v>74.790000000000006</v>
      </c>
      <c r="C23" s="365">
        <v>74.709999999999994</v>
      </c>
      <c r="D23" s="365">
        <v>74.3</v>
      </c>
      <c r="E23" s="364">
        <v>74.72</v>
      </c>
      <c r="F23" s="365">
        <v>75.28</v>
      </c>
    </row>
    <row r="24" spans="1:10" ht="15.75">
      <c r="A24" s="152" t="s">
        <v>719</v>
      </c>
      <c r="B24" s="364">
        <v>87.26</v>
      </c>
      <c r="C24" s="365">
        <v>83.85</v>
      </c>
      <c r="D24" s="365">
        <v>84.05</v>
      </c>
      <c r="E24" s="364">
        <v>85.61</v>
      </c>
      <c r="F24" s="365">
        <v>84.38</v>
      </c>
    </row>
    <row r="25" spans="1:10" ht="15.75">
      <c r="A25" s="152" t="s">
        <v>720</v>
      </c>
      <c r="B25" s="364">
        <v>4.75</v>
      </c>
      <c r="C25" s="365">
        <v>4.71</v>
      </c>
      <c r="D25" s="368">
        <v>4.71</v>
      </c>
      <c r="E25" s="820">
        <v>4.62</v>
      </c>
      <c r="F25" s="368">
        <v>4.2</v>
      </c>
    </row>
    <row r="26" spans="1:10" ht="17.25" customHeight="1">
      <c r="A26" s="1296" t="s">
        <v>721</v>
      </c>
      <c r="B26" s="1297"/>
      <c r="C26" s="1297"/>
      <c r="D26" s="1297"/>
      <c r="E26" s="1299"/>
      <c r="F26" s="1298"/>
    </row>
    <row r="27" spans="1:10" ht="16.5" customHeight="1">
      <c r="A27" s="152" t="s">
        <v>1278</v>
      </c>
      <c r="B27" s="366">
        <v>7983</v>
      </c>
      <c r="C27" s="540">
        <v>8934</v>
      </c>
      <c r="D27" s="540">
        <v>9904</v>
      </c>
      <c r="E27" s="540">
        <v>10939</v>
      </c>
      <c r="F27" s="839">
        <v>11273</v>
      </c>
      <c r="G27" s="367"/>
      <c r="H27" s="367"/>
      <c r="I27" s="367"/>
      <c r="J27" s="367"/>
    </row>
    <row r="28" spans="1:10" ht="31.5">
      <c r="A28" s="152" t="s">
        <v>722</v>
      </c>
      <c r="B28" s="364">
        <v>12.54</v>
      </c>
      <c r="C28" s="364">
        <v>14.23</v>
      </c>
      <c r="D28" s="364">
        <v>13.6</v>
      </c>
      <c r="E28" s="364">
        <v>12.96</v>
      </c>
      <c r="F28" s="365">
        <v>13.1</v>
      </c>
      <c r="G28" s="367"/>
      <c r="H28" s="367"/>
      <c r="I28" s="367"/>
      <c r="J28" s="367"/>
    </row>
    <row r="29" spans="1:10" ht="31.5">
      <c r="A29" s="152" t="s">
        <v>1012</v>
      </c>
      <c r="B29" s="364">
        <v>4.4800000000000004</v>
      </c>
      <c r="C29" s="364">
        <v>4.91</v>
      </c>
      <c r="D29" s="364">
        <v>5.59</v>
      </c>
      <c r="E29" s="820">
        <v>6.01</v>
      </c>
      <c r="F29" s="368">
        <v>6.1</v>
      </c>
    </row>
    <row r="30" spans="1:10" ht="15.75">
      <c r="A30" s="1293" t="s">
        <v>723</v>
      </c>
      <c r="B30" s="1294"/>
      <c r="C30" s="1294"/>
      <c r="D30" s="1294"/>
      <c r="E30" s="1294"/>
      <c r="F30" s="1295"/>
    </row>
    <row r="31" spans="1:10" ht="15.75">
      <c r="A31" s="152" t="s">
        <v>724</v>
      </c>
      <c r="B31" s="344">
        <v>134.80000000000001</v>
      </c>
      <c r="C31" s="480">
        <v>128.4</v>
      </c>
      <c r="D31" s="541">
        <v>138.4</v>
      </c>
      <c r="E31" s="480">
        <v>138.4</v>
      </c>
      <c r="F31" s="840" t="s">
        <v>725</v>
      </c>
    </row>
    <row r="32" spans="1:10" ht="15.75">
      <c r="A32" s="152" t="s">
        <v>726</v>
      </c>
      <c r="B32" s="346">
        <v>109.8</v>
      </c>
      <c r="C32" s="481">
        <v>111.8</v>
      </c>
      <c r="D32" s="481">
        <v>120.3</v>
      </c>
      <c r="E32" s="481">
        <v>124.7</v>
      </c>
      <c r="F32" s="841" t="s">
        <v>725</v>
      </c>
    </row>
    <row r="33" spans="1:6" ht="15.75">
      <c r="A33" s="152" t="s">
        <v>727</v>
      </c>
      <c r="B33" s="346">
        <v>136.1</v>
      </c>
      <c r="C33" s="481">
        <v>129.5</v>
      </c>
      <c r="D33" s="481">
        <v>139.30000000000001</v>
      </c>
      <c r="E33" s="481">
        <v>138.1</v>
      </c>
      <c r="F33" s="841" t="s">
        <v>725</v>
      </c>
    </row>
    <row r="34" spans="1:6" ht="15.75">
      <c r="A34" s="152" t="s">
        <v>728</v>
      </c>
      <c r="B34" s="421">
        <v>167.3</v>
      </c>
      <c r="C34" s="482">
        <v>147.9</v>
      </c>
      <c r="D34" s="481">
        <v>162.5</v>
      </c>
      <c r="E34" s="482">
        <v>165.6</v>
      </c>
      <c r="F34" s="842" t="s">
        <v>725</v>
      </c>
    </row>
    <row r="35" spans="1:6" ht="12.75">
      <c r="A35" s="1296" t="s">
        <v>729</v>
      </c>
      <c r="B35" s="1294"/>
      <c r="C35" s="1294"/>
      <c r="D35" s="1294"/>
      <c r="E35" s="1294"/>
      <c r="F35" s="1295"/>
    </row>
    <row r="36" spans="1:6" ht="15.75">
      <c r="A36" s="154" t="s">
        <v>730</v>
      </c>
      <c r="B36" s="431">
        <v>35648</v>
      </c>
      <c r="C36" s="431">
        <v>31747</v>
      </c>
      <c r="D36" s="770">
        <v>37807</v>
      </c>
      <c r="E36" s="480" t="s">
        <v>725</v>
      </c>
      <c r="F36" s="480" t="s">
        <v>725</v>
      </c>
    </row>
    <row r="37" spans="1:6" ht="15.75">
      <c r="A37" s="154" t="s">
        <v>731</v>
      </c>
      <c r="B37" s="369">
        <v>55374</v>
      </c>
      <c r="C37" s="369">
        <v>52891</v>
      </c>
      <c r="D37" s="771">
        <v>59485</v>
      </c>
      <c r="E37" s="481" t="s">
        <v>725</v>
      </c>
      <c r="F37" s="481" t="s">
        <v>725</v>
      </c>
    </row>
    <row r="38" spans="1:6" ht="15.75">
      <c r="A38" s="155" t="s">
        <v>732</v>
      </c>
      <c r="B38" s="370">
        <v>-19726</v>
      </c>
      <c r="C38" s="370">
        <f>C36-C37</f>
        <v>-21144</v>
      </c>
      <c r="D38" s="772">
        <f>D36-D37</f>
        <v>-21678</v>
      </c>
      <c r="E38" s="482" t="s">
        <v>725</v>
      </c>
      <c r="F38" s="482" t="s">
        <v>725</v>
      </c>
    </row>
    <row r="39" spans="1:6" ht="12.75">
      <c r="A39" s="371" t="s">
        <v>733</v>
      </c>
      <c r="B39" s="371"/>
      <c r="C39" s="371"/>
      <c r="D39" s="371"/>
      <c r="E39" s="372"/>
      <c r="F39" s="372"/>
    </row>
    <row r="40" spans="1:6" ht="12.75">
      <c r="A40" s="373" t="s">
        <v>1276</v>
      </c>
      <c r="B40" s="374"/>
      <c r="C40" s="374"/>
      <c r="D40" s="374"/>
      <c r="E40" s="372"/>
      <c r="F40" s="372"/>
    </row>
    <row r="41" spans="1:6" ht="12.75">
      <c r="A41" s="373" t="s">
        <v>1277</v>
      </c>
      <c r="B41" s="374"/>
      <c r="C41" s="374"/>
      <c r="D41" s="374"/>
      <c r="E41" s="372"/>
      <c r="F41" s="372"/>
    </row>
    <row r="42" spans="1:6" ht="12.75">
      <c r="A42" s="373" t="s">
        <v>914</v>
      </c>
      <c r="B42" s="374"/>
      <c r="C42" s="374"/>
      <c r="D42" s="374"/>
      <c r="E42" s="372"/>
      <c r="F42" s="374"/>
    </row>
    <row r="43" spans="1:6" ht="12.75" customHeight="1">
      <c r="A43" s="373" t="s">
        <v>734</v>
      </c>
      <c r="B43" s="374"/>
      <c r="C43" s="374"/>
      <c r="D43" s="374"/>
      <c r="E43" s="374"/>
      <c r="F43" s="377"/>
    </row>
    <row r="44" spans="1:6" ht="15.75">
      <c r="A44" s="375" t="s">
        <v>1279</v>
      </c>
      <c r="B44" s="376"/>
      <c r="C44" s="376"/>
      <c r="D44" s="377"/>
      <c r="E44" s="377"/>
    </row>
  </sheetData>
  <mergeCells count="5">
    <mergeCell ref="A30:F30"/>
    <mergeCell ref="A35:F35"/>
    <mergeCell ref="A21:F21"/>
    <mergeCell ref="A26:F26"/>
    <mergeCell ref="A16:F16"/>
  </mergeCells>
  <hyperlinks>
    <hyperlink ref="A13" location="_edn3" display="_edn3"/>
  </hyperlink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Klassify>
  <SNO>1</SNO>
  <KDate>2021-10-18 16:11:14</KDate>
  <Classification>SEBI-INTERNAL</Classification>
  <Subclassification/>
  <HostName>MUM0112294</HostName>
  <Domain_User>SEBINT/2294</Domain_User>
  <IPAdd>10.21.70.134</IPAdd>
  <FilePath>C:\Users\2294\AppData\Roaming\Klassify\78033\OCT-21.xls</FilePath>
  <KID>14B31F138C27637701702746107915</KID>
  <UniqueName/>
  <Suggested/>
  <Justification/>
</Klassify>
</file>

<file path=customXml/itemProps1.xml><?xml version="1.0" encoding="utf-8"?>
<ds:datastoreItem xmlns:ds="http://schemas.openxmlformats.org/officeDocument/2006/customXml" ds:itemID="{E5F2E256-A294-4B56-92F8-24546069B3E0}">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76</vt:i4>
      </vt:variant>
      <vt:variant>
        <vt:lpstr>Named Ranges</vt:lpstr>
      </vt:variant>
      <vt:variant>
        <vt:i4>12</vt:i4>
      </vt:variant>
    </vt:vector>
  </HeadingPairs>
  <TitlesOfParts>
    <vt:vector size="88" baseType="lpstr">
      <vt:lpstr>Data Summary</vt:lpstr>
      <vt:lpstr>1</vt:lpstr>
      <vt:lpstr>2</vt:lpstr>
      <vt:lpstr>3</vt:lpstr>
      <vt:lpstr>4</vt:lpstr>
      <vt:lpstr>5</vt:lpstr>
      <vt:lpstr>6</vt:lpstr>
      <vt:lpstr>7</vt:lpstr>
      <vt:lpstr>8</vt:lpstr>
      <vt:lpstr>9</vt:lpstr>
      <vt:lpstr>10</vt:lpstr>
      <vt:lpstr>11</vt:lpstr>
      <vt:lpstr>12</vt:lpstr>
      <vt:lpstr>13</vt:lpstr>
      <vt:lpstr>14</vt:lpstr>
      <vt:lpstr>15</vt:lpstr>
      <vt:lpstr>16</vt:lpstr>
      <vt:lpstr>17</vt:lpstr>
      <vt:lpstr>18</vt:lpstr>
      <vt:lpstr>19</vt:lpstr>
      <vt:lpstr>20</vt:lpstr>
      <vt:lpstr>21</vt:lpstr>
      <vt:lpstr>22</vt:lpstr>
      <vt:lpstr>23</vt:lpstr>
      <vt:lpstr>24</vt:lpstr>
      <vt:lpstr>25</vt:lpstr>
      <vt:lpstr>26</vt:lpstr>
      <vt:lpstr>27</vt:lpstr>
      <vt:lpstr>28</vt:lpstr>
      <vt:lpstr>29</vt:lpstr>
      <vt:lpstr>30</vt:lpstr>
      <vt:lpstr>31</vt:lpstr>
      <vt:lpstr>32</vt:lpstr>
      <vt:lpstr>33</vt:lpstr>
      <vt:lpstr>34</vt:lpstr>
      <vt:lpstr>35</vt:lpstr>
      <vt:lpstr>36</vt:lpstr>
      <vt:lpstr>37</vt:lpstr>
      <vt:lpstr>38</vt:lpstr>
      <vt:lpstr>39</vt:lpstr>
      <vt:lpstr>40</vt:lpstr>
      <vt:lpstr>41</vt:lpstr>
      <vt:lpstr>42</vt:lpstr>
      <vt:lpstr>43</vt:lpstr>
      <vt:lpstr>44</vt:lpstr>
      <vt:lpstr>45</vt:lpstr>
      <vt:lpstr>46</vt:lpstr>
      <vt:lpstr>47</vt:lpstr>
      <vt:lpstr>48</vt:lpstr>
      <vt:lpstr>49</vt:lpstr>
      <vt:lpstr>50</vt:lpstr>
      <vt:lpstr>51</vt:lpstr>
      <vt:lpstr>52</vt:lpstr>
      <vt:lpstr>53</vt:lpstr>
      <vt:lpstr>54</vt:lpstr>
      <vt:lpstr>55</vt:lpstr>
      <vt:lpstr>56</vt:lpstr>
      <vt:lpstr>57</vt:lpstr>
      <vt:lpstr>58</vt:lpstr>
      <vt:lpstr>59</vt:lpstr>
      <vt:lpstr>60</vt:lpstr>
      <vt:lpstr>61</vt:lpstr>
      <vt:lpstr>62</vt:lpstr>
      <vt:lpstr>63</vt:lpstr>
      <vt:lpstr>64</vt:lpstr>
      <vt:lpstr>65</vt:lpstr>
      <vt:lpstr>66</vt:lpstr>
      <vt:lpstr>67</vt:lpstr>
      <vt:lpstr>68</vt:lpstr>
      <vt:lpstr>69</vt:lpstr>
      <vt:lpstr>70</vt:lpstr>
      <vt:lpstr>71</vt:lpstr>
      <vt:lpstr>72</vt:lpstr>
      <vt:lpstr>73</vt:lpstr>
      <vt:lpstr>74</vt:lpstr>
      <vt:lpstr>75</vt:lpstr>
      <vt:lpstr>'64'!Print_Area</vt:lpstr>
      <vt:lpstr>'65'!Print_Area</vt:lpstr>
      <vt:lpstr>'66'!Print_Area</vt:lpstr>
      <vt:lpstr>'67'!Print_Area</vt:lpstr>
      <vt:lpstr>'68'!Print_Area</vt:lpstr>
      <vt:lpstr>'69'!Print_Area</vt:lpstr>
      <vt:lpstr>'70'!Print_Area</vt:lpstr>
      <vt:lpstr>'71'!Print_Area</vt:lpstr>
      <vt:lpstr>'72'!Print_Area</vt:lpstr>
      <vt:lpstr>'73'!Print_Area</vt:lpstr>
      <vt:lpstr>'74'!Print_Area</vt:lpstr>
      <vt:lpstr>'71'!Print_Titles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Deepthi L S</dc:creator>
  <cp:lastModifiedBy>Deepthi L S</cp:lastModifiedBy>
  <dcterms:created xsi:type="dcterms:W3CDTF">2021-10-21T09:27:08Z</dcterms:created>
  <dcterms:modified xsi:type="dcterms:W3CDTF">2022-03-24T08:03:14Z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lassification">
    <vt:lpwstr>SEBI-INTERNAL</vt:lpwstr>
  </property>
  <property fmtid="{D5CDD505-2E9C-101B-9397-08002B2CF9AE}" pid="3" name="KID">
    <vt:lpwstr>14B31F138C27637701702746107915</vt:lpwstr>
  </property>
  <property fmtid="{D5CDD505-2E9C-101B-9397-08002B2CF9AE}" pid="4" name="Rules">
    <vt:lpwstr/>
  </property>
</Properties>
</file>